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mporal\Documents\IUDIGITAL_PLANEACION\ITA\"/>
    </mc:Choice>
  </mc:AlternateContent>
  <bookViews>
    <workbookView xWindow="0" yWindow="0" windowWidth="24000" windowHeight="9735"/>
  </bookViews>
  <sheets>
    <sheet name="Plan de Accion " sheetId="1" r:id="rId1"/>
    <sheet name="Hoja2" sheetId="8" r:id="rId2"/>
    <sheet name="Hoja4" sheetId="7" state="hidden" r:id="rId3"/>
  </sheets>
  <externalReferences>
    <externalReference r:id="rId4"/>
  </externalReferences>
  <definedNames>
    <definedName name="_xlnm._FilterDatabase" localSheetId="0" hidden="1">'Plan de Accion '!$R$6:$R$141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1" l="1"/>
  <c r="Q16" i="1"/>
  <c r="P11" i="1" l="1"/>
  <c r="M96" i="1" l="1"/>
  <c r="M49" i="1" l="1"/>
  <c r="M50" i="1" s="1"/>
  <c r="M51" i="1"/>
  <c r="M52" i="1" s="1"/>
  <c r="M90" i="1"/>
  <c r="M88" i="1"/>
  <c r="M89" i="1" s="1"/>
  <c r="Q97" i="1" l="1"/>
  <c r="Q33" i="1"/>
  <c r="Q32" i="1"/>
  <c r="Q29" i="1" l="1"/>
  <c r="Q27" i="1"/>
  <c r="P10" i="1" l="1"/>
  <c r="P8" i="1"/>
  <c r="M97" i="1" l="1"/>
  <c r="M92" i="1"/>
  <c r="M93" i="1" s="1"/>
  <c r="M86" i="1"/>
  <c r="M87" i="1" s="1"/>
  <c r="M84" i="1"/>
  <c r="M85" i="1" s="1"/>
  <c r="M80" i="1" l="1"/>
  <c r="M82" i="1"/>
  <c r="M83" i="1" s="1"/>
  <c r="M81" i="1"/>
  <c r="M78" i="1"/>
  <c r="M79" i="1" s="1"/>
  <c r="M76" i="1"/>
  <c r="M75" i="1"/>
  <c r="M73" i="1"/>
  <c r="M72" i="1"/>
  <c r="M70" i="1"/>
  <c r="M71" i="1" s="1"/>
  <c r="M68" i="1"/>
  <c r="M67" i="1"/>
  <c r="M66" i="1"/>
  <c r="M64" i="1"/>
  <c r="M62" i="1"/>
  <c r="M61" i="1"/>
  <c r="M60" i="1"/>
  <c r="M59" i="1"/>
  <c r="M57" i="1"/>
  <c r="M58" i="1" s="1"/>
  <c r="M55" i="1"/>
  <c r="M56" i="1" s="1"/>
  <c r="M53" i="1"/>
  <c r="M54" i="1" s="1"/>
  <c r="M47" i="1"/>
  <c r="M48" i="1" s="1"/>
  <c r="M45" i="1"/>
  <c r="M46" i="1" s="1"/>
  <c r="M43" i="1"/>
  <c r="M44" i="1" s="1"/>
  <c r="M41" i="1"/>
  <c r="M42" i="1" s="1"/>
  <c r="M38" i="1"/>
  <c r="M40" i="1" s="1"/>
  <c r="M36" i="1"/>
  <c r="M35" i="1"/>
  <c r="M33" i="1"/>
  <c r="M34" i="1" s="1"/>
  <c r="M32" i="1"/>
  <c r="M30" i="1"/>
  <c r="M29" i="1"/>
  <c r="M27" i="1"/>
  <c r="M28" i="1" s="1"/>
  <c r="M25" i="1"/>
  <c r="M26" i="1" s="1"/>
  <c r="M23" i="1"/>
  <c r="M24" i="1" s="1"/>
  <c r="M21" i="1"/>
  <c r="M22" i="1" s="1"/>
  <c r="M19" i="1"/>
  <c r="M18" i="1"/>
  <c r="M16" i="1"/>
  <c r="M17" i="1" s="1"/>
  <c r="M14" i="1"/>
  <c r="M13" i="1"/>
  <c r="M10" i="1"/>
  <c r="M11" i="1"/>
  <c r="M77" i="1" l="1"/>
  <c r="M65" i="1"/>
  <c r="M69" i="1"/>
  <c r="M74" i="1"/>
  <c r="M12" i="1"/>
  <c r="M15" i="1"/>
  <c r="M20" i="1"/>
  <c r="M31" i="1"/>
  <c r="M37" i="1"/>
  <c r="M125" i="1" l="1"/>
  <c r="M124" i="1"/>
  <c r="M123" i="1"/>
  <c r="M121" i="1"/>
  <c r="M122" i="1" s="1"/>
  <c r="M119" i="1"/>
  <c r="M117" i="1"/>
  <c r="M116" i="1"/>
  <c r="M141" i="1"/>
  <c r="M140" i="1"/>
  <c r="M139" i="1"/>
  <c r="M138" i="1"/>
  <c r="M142" i="1" s="1"/>
  <c r="M136" i="1"/>
  <c r="M137" i="1" s="1"/>
  <c r="M114" i="1"/>
  <c r="M115" i="1" s="1"/>
  <c r="M126" i="1" l="1"/>
  <c r="M118" i="1"/>
  <c r="M134" i="1" l="1"/>
  <c r="M133" i="1"/>
  <c r="M132" i="1"/>
  <c r="M135" i="1" l="1"/>
  <c r="M112" i="1"/>
  <c r="M113" i="1" s="1"/>
  <c r="M130" i="1"/>
  <c r="M128" i="1" l="1"/>
  <c r="M129" i="1"/>
  <c r="M127" i="1"/>
  <c r="M131" i="1" l="1"/>
  <c r="M104" i="1"/>
  <c r="M105" i="1"/>
  <c r="M106" i="1"/>
  <c r="M107" i="1"/>
  <c r="M108" i="1"/>
  <c r="M110" i="1"/>
  <c r="M109" i="1"/>
  <c r="M111" i="1" l="1"/>
  <c r="M120" i="1" s="1"/>
  <c r="M98" i="1" l="1"/>
  <c r="M8" i="1" l="1"/>
  <c r="M9" i="1" s="1"/>
  <c r="M102" i="1" l="1"/>
  <c r="M101" i="1"/>
  <c r="M99" i="1" l="1"/>
  <c r="M100" i="1"/>
  <c r="M63" i="1"/>
  <c r="M103" i="1" l="1"/>
  <c r="Q10" i="1" l="1"/>
  <c r="Q64" i="1"/>
  <c r="Q21" i="1" l="1"/>
  <c r="Q18" i="1"/>
  <c r="Q45" i="1"/>
  <c r="Q43" i="1"/>
  <c r="Q72" i="1"/>
  <c r="Q70" i="1"/>
  <c r="Q8" i="1" l="1"/>
  <c r="Q143" i="1" s="1"/>
</calcChain>
</file>

<file path=xl/sharedStrings.xml><?xml version="1.0" encoding="utf-8"?>
<sst xmlns="http://schemas.openxmlformats.org/spreadsheetml/2006/main" count="909" uniqueCount="409">
  <si>
    <t>#PIC: Planeación, Innovación y Calidad Digitales</t>
  </si>
  <si>
    <t>#Aprendizaje</t>
  </si>
  <si>
    <t>#Alcance</t>
  </si>
  <si>
    <t>Categoría de objetivo</t>
  </si>
  <si>
    <t>Estratégico</t>
  </si>
  <si>
    <t>#EnsamblandoIUDigital</t>
  </si>
  <si>
    <t>#Talento IU Digital</t>
  </si>
  <si>
    <t>Saber</t>
  </si>
  <si>
    <t>Hacer</t>
  </si>
  <si>
    <t>Ser</t>
  </si>
  <si>
    <t>#SmartIU</t>
  </si>
  <si>
    <r>
      <t>b.</t>
    </r>
    <r>
      <rPr>
        <sz val="7"/>
        <color theme="1"/>
        <rFont val="Times New Roman"/>
        <family val="1"/>
      </rPr>
      <t xml:space="preserve">    </t>
    </r>
    <r>
      <rPr>
        <sz val="11"/>
        <color theme="1"/>
        <rFont val="Arial"/>
        <family val="2"/>
      </rPr>
      <t xml:space="preserve">Establecer las orientaciones conceptuales, pedagógicas, temáticas y estratégicas de esta política en el marco de la calidad y las competencias laborales. </t>
    </r>
  </si>
  <si>
    <t>#Red IU Digital</t>
  </si>
  <si>
    <r>
      <t>c.</t>
    </r>
    <r>
      <rPr>
        <sz val="7"/>
        <color theme="1"/>
        <rFont val="Times New Roman"/>
        <family val="1"/>
      </rPr>
      <t xml:space="preserve">    </t>
    </r>
    <r>
      <rPr>
        <sz val="11"/>
        <color theme="1"/>
        <rFont val="Arial"/>
        <family val="2"/>
      </rPr>
      <t xml:space="preserve">Contribuir al mejoramiento institucional, fortaleciendo las competencias de los funcionarios y la capacidad técnica de las áreas que aportan a cada uno de los procesos y procedimientos. </t>
    </r>
  </si>
  <si>
    <r>
      <t>d.</t>
    </r>
    <r>
      <rPr>
        <sz val="7"/>
        <color theme="1"/>
        <rFont val="Times New Roman"/>
        <family val="1"/>
      </rPr>
      <t xml:space="preserve">    </t>
    </r>
    <r>
      <rPr>
        <sz val="11"/>
        <color theme="1"/>
        <rFont val="Arial"/>
        <family val="2"/>
      </rPr>
      <t xml:space="preserve"> Promover el desarrollo integral de los funcionarios y el afianzamiento de una ética del servidor público. </t>
    </r>
  </si>
  <si>
    <t>#BuenGobiernoIU</t>
  </si>
  <si>
    <t>Servir</t>
  </si>
  <si>
    <r>
      <t>e.</t>
    </r>
    <r>
      <rPr>
        <sz val="7"/>
        <color theme="1"/>
        <rFont val="Times New Roman"/>
        <family val="1"/>
      </rPr>
      <t xml:space="preserve">    </t>
    </r>
    <r>
      <rPr>
        <sz val="11"/>
        <color theme="1"/>
        <rFont val="Arial"/>
        <family val="2"/>
      </rPr>
      <t xml:space="preserve">Elevar el nivel de compromiso de los empleados con respecto a las políticas, los planes, los programas, los proyectos, los objetivos y los procesos y procedimientos de la entidad. </t>
    </r>
  </si>
  <si>
    <t>#ComunicacionesIU</t>
  </si>
  <si>
    <r>
      <t>f.</t>
    </r>
    <r>
      <rPr>
        <sz val="7"/>
        <color theme="1"/>
        <rFont val="Times New Roman"/>
        <family val="1"/>
      </rPr>
      <t xml:space="preserve">     </t>
    </r>
    <r>
      <rPr>
        <sz val="11"/>
        <color theme="1"/>
        <rFont val="Arial"/>
        <family val="2"/>
      </rPr>
      <t xml:space="preserve">Fortalecer la capacidad, tanto individual como colectiva, de aportar conocimientos, habilidades y actitudes, para el mejor desempeño laboral y para el logro de los objetivos institucionales. </t>
    </r>
  </si>
  <si>
    <t>#OfertaEducativaIU Digital</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</si>
  <si>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</si>
  <si>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#ModeloEducativoIU</t>
  </si>
  <si>
    <t>#CadenasIU de Formación</t>
  </si>
  <si>
    <r>
      <t>j.</t>
    </r>
    <r>
      <rPr>
        <sz val="7"/>
        <color theme="1"/>
        <rFont val="Times New Roman"/>
        <family val="1"/>
      </rPr>
      <t xml:space="preserve">      </t>
    </r>
    <r>
      <rPr>
        <sz val="11"/>
        <color theme="1"/>
        <rFont val="Arial"/>
        <family val="2"/>
      </rPr>
      <t xml:space="preserve">Contribuir a la eficiencia para prevenir y evitar incurrir en faltas disciplinarias, el ausentismo, accidentes de trabajo, y en general la aparición de comportamientos disonantes con la cultura institucional existente y deseada. </t>
    </r>
  </si>
  <si>
    <t>#DescubrimientoIU</t>
  </si>
  <si>
    <r>
      <t>l.</t>
    </r>
    <r>
      <rPr>
        <sz val="7"/>
        <color theme="1"/>
        <rFont val="Times New Roman"/>
        <family val="1"/>
      </rPr>
      <t xml:space="preserve">      </t>
    </r>
    <r>
      <rPr>
        <sz val="11"/>
        <color theme="1"/>
        <rFont val="Arial"/>
        <family val="2"/>
      </rPr>
      <t>Preparar a los servidores para que se incorporen activamente en la construcción de los procesos de auto evaluación y el Sistema Integrado de Gestión.</t>
    </r>
  </si>
  <si>
    <t>#ÉxitoyBienestarIU</t>
  </si>
  <si>
    <t>#InclusiónIU</t>
  </si>
  <si>
    <t>#EmprendimientoIU</t>
  </si>
  <si>
    <t>Favor Seleccione</t>
  </si>
  <si>
    <t>Alcance</t>
  </si>
  <si>
    <t>EnsamblandoIUDigital</t>
  </si>
  <si>
    <t>Aprendizaje</t>
  </si>
  <si>
    <t>PLAN DE ACCIÓN INSTITUCIONAL 2019</t>
  </si>
  <si>
    <t>Dimensión/Eje de Desarrollo</t>
  </si>
  <si>
    <t xml:space="preserve">Indicador </t>
  </si>
  <si>
    <t>Tendencia</t>
  </si>
  <si>
    <t>Formula de Medición</t>
  </si>
  <si>
    <t>Valor Esperado 2019</t>
  </si>
  <si>
    <t>Logro  2019</t>
  </si>
  <si>
    <t>% de Avance
 (Logro/Valor esperado)</t>
  </si>
  <si>
    <t>Descripción del Logro</t>
  </si>
  <si>
    <t>Fuente de Verificación</t>
  </si>
  <si>
    <t>Alineación con Planes Institucionales</t>
  </si>
  <si>
    <t>Tendencia esperada</t>
  </si>
  <si>
    <t>Mantener</t>
  </si>
  <si>
    <t>Incrementar</t>
  </si>
  <si>
    <t>Disminuir</t>
  </si>
  <si>
    <t>Calidad</t>
  </si>
  <si>
    <t>Innovación</t>
  </si>
  <si>
    <t>Acción  y/o Actividad</t>
  </si>
  <si>
    <t>Políticas acorde con el Decreto 1499 de 2017 diseñadas</t>
  </si>
  <si>
    <t>Línea</t>
  </si>
  <si>
    <t>Planes Institucionales</t>
  </si>
  <si>
    <t>Plan de Desarrollo Institucional 2018-2022</t>
  </si>
  <si>
    <t>Plan Institucional de Archivos</t>
  </si>
  <si>
    <t>Plan Anual de Adquisiciones</t>
  </si>
  <si>
    <t>Plan Anual de Vacantes</t>
  </si>
  <si>
    <t>Plan de Prevision de Recursos Humanos</t>
  </si>
  <si>
    <t>Plan estrategico de Talento Humano</t>
  </si>
  <si>
    <t>Plan Institucional de Capacitacion</t>
  </si>
  <si>
    <t>Plan de Incentivos Institucionales</t>
  </si>
  <si>
    <t xml:space="preserve"> Plan de Trabajo en Seguridad y Salud en el Trabajo</t>
  </si>
  <si>
    <t xml:space="preserve"> Plan Anticorrucion y Atencion al Ciudadano</t>
  </si>
  <si>
    <t>Plan estrategico de Tecnologias de informacion y las comunicaciones</t>
  </si>
  <si>
    <t xml:space="preserve"> Plan de tratamiento de riesgos de seguridad y privacidad de la informacion</t>
  </si>
  <si>
    <t>Plan de Seguridad y Privacidad Informacion</t>
  </si>
  <si>
    <t>% de cumplimiento de las acciónes de gestión del riesgo de corrupción</t>
  </si>
  <si>
    <t>#CPU: Ensamblando la IU Digital</t>
  </si>
  <si>
    <t>Línea Base</t>
  </si>
  <si>
    <t>Área Responsable</t>
  </si>
  <si>
    <t>% de cumplimiento de las acciónes de relacionadas con la racionalización de trámites</t>
  </si>
  <si>
    <t>% de cumplimiento de las acciónes de relacionadas con la rendición de cuentas.</t>
  </si>
  <si>
    <t>% de cumplimiento de las acciónes de relacionadas con el mejoramiento de la atención al ciudadano.</t>
  </si>
  <si>
    <r>
      <t xml:space="preserve">V1. Número de Políticas acorde con el Decreto 1499 de 2017 diseñadas.
</t>
    </r>
    <r>
      <rPr>
        <b/>
        <sz val="11"/>
        <color theme="1"/>
        <rFont val="Arial"/>
        <family val="2"/>
      </rPr>
      <t>V1</t>
    </r>
  </si>
  <si>
    <r>
      <t xml:space="preserve">V1. Número de activiades de rendición de cuentas ejecutadas.
V2. Número de actividades de  rendición de cuentas programadas.
</t>
    </r>
    <r>
      <rPr>
        <b/>
        <sz val="11"/>
        <color theme="1"/>
        <rFont val="Arial"/>
        <family val="2"/>
      </rPr>
      <t>V1/V2*100</t>
    </r>
  </si>
  <si>
    <r>
      <t xml:space="preserve">V1. Número de activiades de mejoramiento de la atención al ciudadano ejecutadas.
V2. Número de actividades de mejoramiento de la atención al ciudadano programadas.
</t>
    </r>
    <r>
      <rPr>
        <b/>
        <sz val="11"/>
        <color theme="1"/>
        <rFont val="Arial"/>
        <family val="2"/>
      </rPr>
      <t>V1/V2*100</t>
    </r>
  </si>
  <si>
    <r>
      <t xml:space="preserve">Financiación ($)
</t>
    </r>
    <r>
      <rPr>
        <sz val="10"/>
        <color theme="0"/>
        <rFont val="Arial"/>
        <family val="2"/>
      </rPr>
      <t>(POAI o capacidades existentes)</t>
    </r>
  </si>
  <si>
    <t>#Glocal: Una IU Digital global, nacional, regional y local</t>
  </si>
  <si>
    <t>#Tdigital: Una Institución Universitaria ejemplo de Transformación Digital en todas sus dimensiones de gestión, servicio y gobierno.</t>
  </si>
  <si>
    <t>#APRENDIZAJE</t>
  </si>
  <si>
    <t>##Planeación</t>
  </si>
  <si>
    <t>##IU Digital global</t>
  </si>
  <si>
    <t>##Transformación Digital</t>
  </si>
  <si>
    <t xml:space="preserve">##SmartIU Digital </t>
  </si>
  <si>
    <t>##Red IU Digital</t>
  </si>
  <si>
    <t xml:space="preserve">##Talento IU Digital </t>
  </si>
  <si>
    <t xml:space="preserve"> ##BuenGobiernoIU </t>
  </si>
  <si>
    <t>##FinanzasIU</t>
  </si>
  <si>
    <t>##ComunicacionesIU</t>
  </si>
  <si>
    <t>##OfertaEducativaIU Digital</t>
  </si>
  <si>
    <t xml:space="preserve">##ModeloEducativoIU </t>
  </si>
  <si>
    <t>##CadenasIU de Formación</t>
  </si>
  <si>
    <t>##DescubrimientoIU</t>
  </si>
  <si>
    <t>##ÉxitoyBienestarIU</t>
  </si>
  <si>
    <t>##InclusiónIU</t>
  </si>
  <si>
    <t xml:space="preserve"> ##EmprendimientoIU </t>
  </si>
  <si>
    <t>#ALCANCE</t>
  </si>
  <si>
    <t>ALINEACIÓN ESTRATÉGICA-PDI</t>
  </si>
  <si>
    <t>% de Avance de la Acción  y/o Actividad</t>
  </si>
  <si>
    <t>Componentes</t>
  </si>
  <si>
    <t>Nro.</t>
  </si>
  <si>
    <t>Sistema Integrado de Planeación, Calidad e Innovación</t>
  </si>
  <si>
    <t>Sistemas de Información para la Planeación, Calidad e Innovación</t>
  </si>
  <si>
    <t>Relacionamiento Externo  "REDES"</t>
  </si>
  <si>
    <t>Consolidación oferta académica</t>
  </si>
  <si>
    <t>Política y sistema de gestión de la internacionalización institucional</t>
  </si>
  <si>
    <t>Política y sistema de gestión de la proyección social institucional a nivel local</t>
  </si>
  <si>
    <t>Modelo y Política de Transformación Digital IU Digital.</t>
  </si>
  <si>
    <t>Implementación de Modelo y Política</t>
  </si>
  <si>
    <t>Diseño de los ambientes y acompañamiento en la construcción de la sede física.</t>
  </si>
  <si>
    <t>Diseño e implementación de Plataforma Digital</t>
  </si>
  <si>
    <t>Implementación Sistemas de gestión Académicos y Administrativos</t>
  </si>
  <si>
    <t>Diseño de Modelo Smart University apropiado a la IU Digital.  Integración con diseño y desarrollo de Infraestructura Física de apoyo"</t>
  </si>
  <si>
    <t>Diseño e Implementación del Sistema de Gestión del Talento Humano</t>
  </si>
  <si>
    <t>Transformación Digital de la Gestión del Talento Humano</t>
  </si>
  <si>
    <t>Diseño e Implementación de la ‘Escuela IU Digital</t>
  </si>
  <si>
    <t>Diseño e Implementación del Sistema de Gestión del Conocimiento</t>
  </si>
  <si>
    <t>Modelo de Gobierno Digital</t>
  </si>
  <si>
    <t>Actualización Estatutaria de la IU Digital"</t>
  </si>
  <si>
    <t>Sistema de Información Financiero</t>
  </si>
  <si>
    <t>Políticas de Sostenibilidad Financiera"</t>
  </si>
  <si>
    <t>Política institucional de Comunicaciones IU Digital</t>
  </si>
  <si>
    <t>Plan Institucional de Comunicación - PIC IU Digital</t>
  </si>
  <si>
    <t>Plan Institucional de Mercadeo - PIM IU Digital</t>
  </si>
  <si>
    <t>Modelo Educativo IU Digital</t>
  </si>
  <si>
    <t>Modelo de Encadenamiento IU Digital implementado</t>
  </si>
  <si>
    <t>Mallas curriculares integradas con los diferentes niveles de formación</t>
  </si>
  <si>
    <t>Sistema de Investigación e Innovación Institucional</t>
  </si>
  <si>
    <t>Desarrollo y Categorización del Grupo INDDES</t>
  </si>
  <si>
    <t>Política de Bienestar Institucional IU DIGITAL</t>
  </si>
  <si>
    <t>Modelo de Bienestar Virtual</t>
  </si>
  <si>
    <t>Sistema de Éxito Estudiantil</t>
  </si>
  <si>
    <t>Procedimiento Electoral Institucional</t>
  </si>
  <si>
    <t>Servicio 24/7 a través de medios tecnológicos (Bot de respuestas básicas)</t>
  </si>
  <si>
    <t>Encuentros Regionales IU Digital</t>
  </si>
  <si>
    <t>Modelos disruptivos de enseñanza (aula taller - aprendizaje significativo)</t>
  </si>
  <si>
    <t>Bienestar al Empleado</t>
  </si>
  <si>
    <t>Política de Egresados</t>
  </si>
  <si>
    <t>Sistema de Acompañamiento y Seguimiento a Egresados</t>
  </si>
  <si>
    <t>Modelo de seguimiento, acompañamiento y vinculación del egresado de la IU Digital</t>
  </si>
  <si>
    <t>Portafolio de Servicios para egresados (educación continua, posgrados, actividades académicas, recreativas y deportivas)"</t>
  </si>
  <si>
    <t>Sistema de Educación Inclusiva Institucional</t>
  </si>
  <si>
    <t>Aspirante IU Digital</t>
  </si>
  <si>
    <t>Sistema de caracterización institucional IU Digital"</t>
  </si>
  <si>
    <t>Modelo del programa para el Emprendimiento Institucional</t>
  </si>
  <si>
    <t>Hub Digital Emprendedor - IUDigital.</t>
  </si>
  <si>
    <t>Sistemas de información para seguimiento de proyectos empresariales, perfiles emprendedores y monitoreo de ecosistemas de innovación y emprendimiento"</t>
  </si>
  <si>
    <t>1.1</t>
  </si>
  <si>
    <t>1.2</t>
  </si>
  <si>
    <t>2.1</t>
  </si>
  <si>
    <t>Sistema de gestión de la internacionalización institucional diseñado.</t>
  </si>
  <si>
    <t>Política de extensión y proyección social diseñadas.</t>
  </si>
  <si>
    <t>3.1</t>
  </si>
  <si>
    <t xml:space="preserve"> Política de Transformación Digital IU Digital implementadas. </t>
  </si>
  <si>
    <t>Procesos académicos, de investigación y extensión creados</t>
  </si>
  <si>
    <t>Procesos administrativos, de servicio y gobierno creados</t>
  </si>
  <si>
    <t>4.1</t>
  </si>
  <si>
    <t>Infraestructura física y  tecnológica para procedimientos académicos y administrativos de la IU Digita construida, adecuada y dotada.</t>
  </si>
  <si>
    <t>Plataforma Digital diseñada e implementada</t>
  </si>
  <si>
    <t>Sistemas de gestión Académicos y Administrativos implementados</t>
  </si>
  <si>
    <t xml:space="preserve">Modelo Smart University apropiado a la IU Digital.  </t>
  </si>
  <si>
    <t>4.2</t>
  </si>
  <si>
    <t>Política de extensión y proyección social diseñada.</t>
  </si>
  <si>
    <t>Alianzas estrategicas a través de convenios con diferentes sectores establecidas.</t>
  </si>
  <si>
    <t>4.3</t>
  </si>
  <si>
    <t>Sistema de Gestión del Talento Humano diseñado e Implementado.</t>
  </si>
  <si>
    <t xml:space="preserve">Modelo de Desarrollo y Formación del Talento Humano diseñado e implementado </t>
  </si>
  <si>
    <t>4.4</t>
  </si>
  <si>
    <t>Modelo de Gobierno Digital diseñado e Implementado</t>
  </si>
  <si>
    <t>Políticas  en consonancia con la naturaleza Institucional actualizadas</t>
  </si>
  <si>
    <t>4.5</t>
  </si>
  <si>
    <t>Sistema de Información Financiero Institucional implementado</t>
  </si>
  <si>
    <t>Modernización Administrativa progresiva  acorde a las necesidades y recursos financieros disponibles</t>
  </si>
  <si>
    <t>Política de Sostenibilidad Financiera implementada</t>
  </si>
  <si>
    <t>4.6</t>
  </si>
  <si>
    <t>Política institucional de Comunicaciones de la IU Digital diseñada e implementada</t>
  </si>
  <si>
    <t>Posicionamiento de la marca IU Digital</t>
  </si>
  <si>
    <t>5.1</t>
  </si>
  <si>
    <t>Programas académicos creados</t>
  </si>
  <si>
    <t>Municipios del departamento de Antioquia impactados a través de los programas de la IU Digital</t>
  </si>
  <si>
    <t>5.2</t>
  </si>
  <si>
    <t>Modelo Educativo IU Digital Implementado</t>
  </si>
  <si>
    <t>5.3</t>
  </si>
  <si>
    <t>Sistema de Encadenamiento IU Digital</t>
  </si>
  <si>
    <t>Sistema de reconocimiento de saberes en marcha.</t>
  </si>
  <si>
    <t>5.4</t>
  </si>
  <si>
    <t>Creación de la Editorial IU Digital</t>
  </si>
  <si>
    <t>Grupo de enlace docentes para apoyo a la investigación</t>
  </si>
  <si>
    <t>Observatorio de Grupos Poblacionales IU Digital</t>
  </si>
  <si>
    <t>Actualización Estatutaria de la IU Digital</t>
  </si>
  <si>
    <t>Políticas de Sostenibilidad Financiera</t>
  </si>
  <si>
    <t>Modelo y Política de Transformación Digital IU Digital</t>
  </si>
  <si>
    <t>Diseño de los ambientes y acompañamiento en la construcción de la sede física</t>
  </si>
  <si>
    <t>Diseño de Modelo Smart University apropiado a la IU Digital.  Integración con diseño y desarrollo de Infraestructura Física de apoyo</t>
  </si>
  <si>
    <t>Antena IU Digital</t>
  </si>
  <si>
    <t>Política de Investigación, transferencia y apropiación del conocimiento IU Digital</t>
  </si>
  <si>
    <t>Política de Investigación, transferencia y apropiación del conocimiento IU Digital construida e Implementada</t>
  </si>
  <si>
    <t>Participación en Redes de investigación</t>
  </si>
  <si>
    <t>Participación de los estudiantes en procesos de creación y apropiación del conocimiento</t>
  </si>
  <si>
    <t>5.5</t>
  </si>
  <si>
    <t>6.1</t>
  </si>
  <si>
    <t>Política de Bienestar Institucional IU DIGITAL diseñada e Implementada</t>
  </si>
  <si>
    <t>Cobertura de la población Institucional en los servicios de Bienestar</t>
  </si>
  <si>
    <t>Modelo de Bienestar Virtual diseñado e Implementado</t>
  </si>
  <si>
    <t>Permanencia estudiantil por período</t>
  </si>
  <si>
    <t>Porcentaje de docentes que se articulan a las estrategias de acompañamiento diferencial por programa</t>
  </si>
  <si>
    <t>Estudiantes que acceden a los servicios de Bienestar Estudiantil</t>
  </si>
  <si>
    <t xml:space="preserve">Procedimiento y Mecanismos Electorales de Representantes Institucionales diseñados e Implementados </t>
  </si>
  <si>
    <t>Servicio 24/7 a través de medios tecnológicos (Bot de respuestas básicas) implementado</t>
  </si>
  <si>
    <t>Participaciones en Encuentros Regionales IU Digital</t>
  </si>
  <si>
    <t>Programa de Bienestar Laboral diseñado e Implementado</t>
  </si>
  <si>
    <t>7.1</t>
  </si>
  <si>
    <t>Política de emprendimiento, empresarismo e innovación diseño e implementada</t>
  </si>
  <si>
    <t>N/A</t>
  </si>
  <si>
    <r>
      <t xml:space="preserve">V1. Número de activiades asociadas a la gestión del riesgo de corrupción ejecutadas.
V2. Número de actividades de asociadas a la gestión del riesgo de corrupción programadas.
</t>
    </r>
    <r>
      <rPr>
        <b/>
        <sz val="11"/>
        <color theme="1"/>
        <rFont val="Arial"/>
        <family val="2"/>
      </rPr>
      <t>V1/V2*100</t>
    </r>
  </si>
  <si>
    <t>Implementación del Plan Anticorrupción y de Atención al Ciudadano</t>
  </si>
  <si>
    <r>
      <t xml:space="preserve">V1. Número de activiades relacionadas con la racionalización de trámites ejecutadas.
V2. Número de actividades  relacionadas con la racionalización de trámites programadas.
</t>
    </r>
    <r>
      <rPr>
        <b/>
        <sz val="11"/>
        <color theme="1"/>
        <rFont val="Arial"/>
        <family val="2"/>
      </rPr>
      <t>V1/V2*100</t>
    </r>
  </si>
  <si>
    <t>Proceso de Evaluación del Desempeño, como una herramienta de gestión, que se sirve de insumo en la toma de decisiones a favor de la organización y de los funcionarios creado.</t>
  </si>
  <si>
    <t>Proceso de Fortalecimiento de Competencias con el fin de contar con un capital humano competente creado.</t>
  </si>
  <si>
    <t>% de cumplimiento de las actividades asociadas a la calidad de vida laboral</t>
  </si>
  <si>
    <r>
      <t xml:space="preserve">V1. Número de activiades asociadas a necesidades de protección, ocio, identidad y aprendizaje del empleado y su familia ejecutadas.
V2. Número de actividades asociadas a necesidades de protección, ocio, identidad y aprendizaje del empleado y su familia programadas.
</t>
    </r>
    <r>
      <rPr>
        <b/>
        <sz val="11"/>
        <color theme="1"/>
        <rFont val="Arial"/>
        <family val="2"/>
      </rPr>
      <t>V1/V2*100</t>
    </r>
  </si>
  <si>
    <r>
      <t xml:space="preserve">V1. Número de activiades asociadas a la calidad de vida laboral ejecutadas.
V2. Número de actividades asociadas a la calidad de vida laboral programadas.
</t>
    </r>
    <r>
      <rPr>
        <b/>
        <sz val="11"/>
        <color theme="1"/>
        <rFont val="Arial"/>
        <family val="2"/>
      </rPr>
      <t>V1/V2*100</t>
    </r>
  </si>
  <si>
    <t>V1. Número de activiades necesarias para la vinculación y permanencia de los empleados públicos de la Institución Universitaria Digital de Antioquia ejecutadas.
V2. Número de actividades necesarias para la vinculación y permanencia de los empleados públicos de la Institución Universitaria Digital de Antioquia programadas.
V1/V2*100</t>
  </si>
  <si>
    <r>
      <t xml:space="preserve">V1. Número de Proceso de Fortalecimiento de Competencias con el fin de contar con un capital humano competente creados.
</t>
    </r>
    <r>
      <rPr>
        <b/>
        <sz val="11"/>
        <color theme="1"/>
        <rFont val="Arial"/>
        <family val="2"/>
      </rPr>
      <t>V1.</t>
    </r>
  </si>
  <si>
    <r>
      <t xml:space="preserve">V1. Número de Procesos de Evaluación del Desempeño, como una herramienta de gestión, que se sirve de insumo en la toma de decisiones a favor de la organización y de los funcionarios creados.
</t>
    </r>
    <r>
      <rPr>
        <b/>
        <sz val="11"/>
        <color theme="1"/>
        <rFont val="Arial"/>
        <family val="2"/>
      </rPr>
      <t>V1.</t>
    </r>
  </si>
  <si>
    <t>Identificación y control de los riesgos existentes en el lugar de trabajo documentado.</t>
  </si>
  <si>
    <r>
      <t xml:space="preserve">V1. Número de documentos de identificación y control de los riesgos existentes en el lugar de trabajo.
</t>
    </r>
    <r>
      <rPr>
        <b/>
        <sz val="11"/>
        <color theme="1"/>
        <rFont val="Arial"/>
        <family val="2"/>
      </rPr>
      <t xml:space="preserve">V1. </t>
    </r>
  </si>
  <si>
    <t>% de cumplimiento del Plan de Bienestar Laboral e Incentivos para motivar el desempeño eficaz y el compromiso de los funcionarios.</t>
  </si>
  <si>
    <r>
      <t xml:space="preserve">V1. Número de activiades del Plan de Bienestar Laboral e Incentivos ejecutadas.
V2. Número de actividades del Plan de Bienestar Laboral e Incentivos programadas.
</t>
    </r>
    <r>
      <rPr>
        <b/>
        <sz val="11"/>
        <color theme="1"/>
        <rFont val="Arial"/>
        <family val="2"/>
      </rPr>
      <t>V1/V2*100</t>
    </r>
  </si>
  <si>
    <t>Implementación del Modelo Integral de Planeación y Gestión que articrequisitos de distintos modelos.</t>
  </si>
  <si>
    <t>% de cumplimiento de las acciónes necesarias para la vinculación y permanencia de los empleados públicos de la Institución Universitaria Digital de Antioquia.</t>
  </si>
  <si>
    <t>% de cumplimiento de las acciónesasociadas a las necesidades de protección, ocio, identidad y aprendizaje del empleado y su familia.</t>
  </si>
  <si>
    <t>% de  Implementación de un software de gestión documental que garantice un proceso seguro, eficiente y efectivo en el manejo de la información.</t>
  </si>
  <si>
    <t>Ejecución del Plan de Previsión de Recursos Humanos</t>
  </si>
  <si>
    <t>% de servidores vinculados a la planta de personal de acuerdo a nacesidades institucionales</t>
  </si>
  <si>
    <r>
      <t xml:space="preserve">V1. Número de servidores vinculados.
V2. Número de servidores requeridos de acuerdo a nacesidades institucionales.
</t>
    </r>
    <r>
      <rPr>
        <b/>
        <sz val="11"/>
        <color theme="1"/>
        <rFont val="Arial"/>
        <family val="2"/>
      </rPr>
      <t>V1/V2*100</t>
    </r>
  </si>
  <si>
    <t>Implementación del Plan Estratégico de Tecnologías de la Información y las Comunicaciones</t>
  </si>
  <si>
    <t>% de cumplimiento de las acciónes  relacionadas con los sistemas de información.</t>
  </si>
  <si>
    <r>
      <t xml:space="preserve">V1. Número de activiades relacionadas con los sistemas de información ejecutadas.
V2. Número de actividades relacionadas elacionadas con los sistemas de información programadas.
</t>
    </r>
    <r>
      <rPr>
        <b/>
        <sz val="11"/>
        <color theme="1"/>
        <rFont val="Arial"/>
        <family val="2"/>
      </rPr>
      <t>V1/V2*100</t>
    </r>
  </si>
  <si>
    <t>% de cumplimiento de las acciónes  relacionadas con la estructura organizacional.</t>
  </si>
  <si>
    <t>% de cumplimiento de las acciónes  relacionadas con infraestructura tecnológica.</t>
  </si>
  <si>
    <r>
      <t xml:space="preserve">V1. Número de activiades relacionadas con con infraestructura tecnológica ejecutadas.
V2. Número de actividades relacionadas con infraestructura tecnológica programadas.
</t>
    </r>
    <r>
      <rPr>
        <b/>
        <sz val="11"/>
        <color theme="1"/>
        <rFont val="Arial"/>
        <family val="2"/>
      </rPr>
      <t>V1/V2*100</t>
    </r>
  </si>
  <si>
    <t xml:space="preserve">% de cumplimiento de las acciónes del Plan de trabajo sistema de gestión salud y seguridad en el trabajo. </t>
  </si>
  <si>
    <t>Ejecución del Plan de trabajo sistema de gestión salud y seguridad en el trabajo.</t>
  </si>
  <si>
    <r>
      <t xml:space="preserve">V1. Número de activiades asociadas al Plan de trabajo sistema de gestión salud y seguridad en el trabajo ejecutadas.
V2. Número de actividades de asociadas al Plan de trabajo sistema de gestión salud y seguridad en el trabajo programadas.
</t>
    </r>
    <r>
      <rPr>
        <b/>
        <sz val="11"/>
        <color theme="1"/>
        <rFont val="Arial"/>
        <family val="2"/>
      </rPr>
      <t>V1/V2*100</t>
    </r>
  </si>
  <si>
    <t>Ejecución del Plan general para el tratamiento de riesgos de seguridad de la información</t>
  </si>
  <si>
    <t>Ejecución del Plan de seguridad y privacidad de la información.</t>
  </si>
  <si>
    <t>Articulación entre el Plan Institucional de Archivos.</t>
  </si>
  <si>
    <t>Ejecución del Plan de Incentivos Institucionales</t>
  </si>
  <si>
    <t xml:space="preserve">% de cumplimiento de las acciónes de protección y servicios sociales - función asistencial. </t>
  </si>
  <si>
    <r>
      <t xml:space="preserve">V1. Número de activiades asociadas a la protección y servicios sociales - función asistencial ejecutadas.
V2. Número de actividades de asociadas a la protección y servicios sociales-función asistencial programadas.
</t>
    </r>
    <r>
      <rPr>
        <b/>
        <sz val="11"/>
        <color theme="1"/>
        <rFont val="Arial"/>
        <family val="2"/>
      </rPr>
      <t>V1/V2*100</t>
    </r>
  </si>
  <si>
    <t xml:space="preserve">% de cumplimiento de las acciónes relacionadas con la calidad de vida laboral. </t>
  </si>
  <si>
    <t>Ejecución del Plan institucional de capacitación</t>
  </si>
  <si>
    <t>% de cumplimiento de las acciónes asociadas al Plan institucional de capacitación.</t>
  </si>
  <si>
    <r>
      <t xml:space="preserve">V1. Número de activiades asociadas al Plan institucional de capacitación ejecutadas.
V2. Número de actividades de asociadas al Plan institucional de capacitación programadas.
</t>
    </r>
    <r>
      <rPr>
        <b/>
        <sz val="11"/>
        <color theme="1"/>
        <rFont val="Arial"/>
        <family val="2"/>
      </rPr>
      <t>V1/V2*100</t>
    </r>
  </si>
  <si>
    <t>Ejecución del Plan Anual de Vacantes</t>
  </si>
  <si>
    <t>% de cumplimiento de las acciónes asociadas al Plan Anual de Vacantes.</t>
  </si>
  <si>
    <r>
      <t xml:space="preserve">V1. Número de activiades asociadas al Plan Anual de Vacantes ejecutadas.
V2. Número de actividades de asociadas al Plan Anual de Vacantes programadas.
</t>
    </r>
    <r>
      <rPr>
        <b/>
        <sz val="11"/>
        <color theme="1"/>
        <rFont val="Arial"/>
        <family val="2"/>
      </rPr>
      <t>V1/V2*100</t>
    </r>
  </si>
  <si>
    <t>Ejecución del Plan Anual de Adquisiciones</t>
  </si>
  <si>
    <t>% de cumplimiento del Plan Anual de Adquisiciones</t>
  </si>
  <si>
    <r>
      <t xml:space="preserve">V1. Número de contratos de prestación de servicios profesionales ejecutados.
V2. Número de contratos de prestación de servicios profesionales programados.
</t>
    </r>
    <r>
      <rPr>
        <b/>
        <sz val="11"/>
        <rFont val="Arial"/>
        <family val="2"/>
      </rPr>
      <t>V1/V2*100</t>
    </r>
  </si>
  <si>
    <r>
      <t xml:space="preserve">V1. Número de contratos de adquisición de servicios técnicos y tecnológicos ejecutados.
V2. Número de contratos  de adquisición de servicios técnicos y tecnológicos programados.
</t>
    </r>
    <r>
      <rPr>
        <b/>
        <sz val="11"/>
        <rFont val="Arial"/>
        <family val="2"/>
      </rPr>
      <t>V1/V2*100</t>
    </r>
  </si>
  <si>
    <r>
      <t xml:space="preserve">V1. Número de contratos de adquisición de maquinarias, materiales e insumos ejecutados.
V2. Número de contratos de adquisición de maquinarias, materiales e insumos programados.
</t>
    </r>
    <r>
      <rPr>
        <b/>
        <sz val="11"/>
        <rFont val="Arial"/>
        <family val="2"/>
      </rPr>
      <t>V1/V2*100</t>
    </r>
  </si>
  <si>
    <t>% de cumplimiento de las acciones  relacionadas con la conservación de los documentos institucionales.</t>
  </si>
  <si>
    <r>
      <t xml:space="preserve">V1. Número de actividades relacionadas con la conservación de los documentos institucionales ejecutadas.
V2. Número de actividades relacionadas con la conservación de los documentos institucionales programadas.
</t>
    </r>
    <r>
      <rPr>
        <b/>
        <sz val="11"/>
        <color theme="1"/>
        <rFont val="Arial"/>
        <family val="2"/>
      </rPr>
      <t>V1/V2*100</t>
    </r>
  </si>
  <si>
    <t>% de cumplimiento de las acciones  relacionadas con la Gestión de Archivos y Gestión Documental</t>
  </si>
  <si>
    <r>
      <t xml:space="preserve">V1. Número de actividades relacionadas con la Gestión de Archivos y Gestión Documental ejecutadas.
V2. Número de actividades relacionadas con la Gestión de Archivos y Gestión Documental programadas.
</t>
    </r>
    <r>
      <rPr>
        <b/>
        <sz val="11"/>
        <color theme="1"/>
        <rFont val="Arial"/>
        <family val="2"/>
      </rPr>
      <t>V1/V2*100</t>
    </r>
  </si>
  <si>
    <t>% de cumplimiento de las acciones  relacionadas con el levantamiento de los Procesos y Procedimientos para la Gestión de Archivos y la Gestión Documental</t>
  </si>
  <si>
    <r>
      <t xml:space="preserve">V1. Número de actividades relacionadas con el levantamiento de los Procesos y Procedimientos para la Gestión de Archivos y la Gestión Documental ejecutadas.
V2. Número de actividades relacionadas con el levantamiento de los Procesos y Procedimientos para la Gestión de Archivos y la Gestión Documental programadas.
</t>
    </r>
    <r>
      <rPr>
        <b/>
        <sz val="11"/>
        <color theme="1"/>
        <rFont val="Arial"/>
        <family val="2"/>
      </rPr>
      <t>V1/V2*100</t>
    </r>
  </si>
  <si>
    <r>
      <t xml:space="preserve">V1. Número de actividades de Implementación del software de gestión documental ejecutadas.
V2. Número de actividades rde Implementación del software de gestión documental programadas.
</t>
    </r>
    <r>
      <rPr>
        <b/>
        <sz val="11"/>
        <color theme="1"/>
        <rFont val="Arial"/>
        <family val="2"/>
      </rPr>
      <t>V1/V2*100</t>
    </r>
  </si>
  <si>
    <r>
      <t xml:space="preserve">V1. Número de actividades relacionadas con la estructura organizacional ejecutadas.
V2. Número de actividades relacionadas con la estructura organizacional programadas.
</t>
    </r>
    <r>
      <rPr>
        <b/>
        <sz val="11"/>
        <color theme="1"/>
        <rFont val="Arial"/>
        <family val="2"/>
      </rPr>
      <t>V1/V2*100</t>
    </r>
  </si>
  <si>
    <t xml:space="preserve">% de cumplimiento de las acciones del Plan general para el tratamiento de riesgos de seguridad de la información. </t>
  </si>
  <si>
    <r>
      <t xml:space="preserve">V1. Número de actividades asociadas al Plan general para el tratamiento de riesgos de seguridad de la información ejecutadas.
V2. Número de actividades de asociadas al Plan general para el tratamiento de riesgos de seguridad de la información programadas.
</t>
    </r>
    <r>
      <rPr>
        <b/>
        <sz val="11"/>
        <color theme="1"/>
        <rFont val="Arial"/>
        <family val="2"/>
      </rPr>
      <t>V1/V2*100</t>
    </r>
  </si>
  <si>
    <t xml:space="preserve">% de cumplimiento de las acciones de diagnóstico del Plan de seguridad y privacidad de la información. </t>
  </si>
  <si>
    <r>
      <t xml:space="preserve">V1. Número de actividades asociadas al diagnóstico del Plan de seguridad y privacidad de la información ejecutadas.
V2. Número de actividades de asociadas al diagnóstico del Plan de seguridad y privacidad de la información programadas.
</t>
    </r>
    <r>
      <rPr>
        <b/>
        <sz val="11"/>
        <color theme="1"/>
        <rFont val="Arial"/>
        <family val="2"/>
      </rPr>
      <t>V1/V2*100</t>
    </r>
  </si>
  <si>
    <t xml:space="preserve">% de cumplimiento de las acciones de apropiación del Plan de seguridad y privacidad de la información. </t>
  </si>
  <si>
    <r>
      <t xml:space="preserve">V1. Número de actividades asociadas a la apropiación del Plan de seguridad y privacidad de la información ejecutadas.
V2. Número de actividades de asociadas a la  apropiación del Plan de seguridad y privacidad de la información programadas.
</t>
    </r>
    <r>
      <rPr>
        <b/>
        <sz val="11"/>
        <color theme="1"/>
        <rFont val="Arial"/>
        <family val="2"/>
      </rPr>
      <t>V1/V2*100</t>
    </r>
  </si>
  <si>
    <t xml:space="preserve">% de cumplimiento de las acciones de implementación del Plan de seguridad y privacidad de la información. </t>
  </si>
  <si>
    <r>
      <t xml:space="preserve">V1. Número de actividades asociadas a la implementación del Plan de seguridad y privacidad de la información ejecutadas.
V2. Número de actividades de asociadas a la  implementación del Plan de seguridad y privacidad de la información programadas.
</t>
    </r>
    <r>
      <rPr>
        <b/>
        <sz val="11"/>
        <color theme="1"/>
        <rFont val="Arial"/>
        <family val="2"/>
      </rPr>
      <t>V1/V2*100</t>
    </r>
  </si>
  <si>
    <t xml:space="preserve">% de cumplimiento de las acciones de seguimiento del Plan de seguridad y privacidad de la información. </t>
  </si>
  <si>
    <r>
      <t xml:space="preserve">V1. Número de actividades asociadas al seguimiento del Plan de seguridad y privacidad de la información ejecutadas.
V2. Número de actividades de asociadas al  seguimiento del Plan de seguridad y privacidad de la información programadas.
</t>
    </r>
    <r>
      <rPr>
        <b/>
        <sz val="11"/>
        <color theme="1"/>
        <rFont val="Arial"/>
        <family val="2"/>
      </rPr>
      <t>V1/V2*100</t>
    </r>
  </si>
  <si>
    <t>##Innovación y Calidad Digitales</t>
  </si>
  <si>
    <t>Comité Institucional de Gestión y Desempeño creado.</t>
  </si>
  <si>
    <t>Banco de Programas y Proyectos Institucional Adoptado</t>
  </si>
  <si>
    <r>
      <t xml:space="preserve">V1. Número de Comites Institucionales de Gestión y Desempeño creados.
</t>
    </r>
    <r>
      <rPr>
        <b/>
        <sz val="11"/>
        <color theme="1"/>
        <rFont val="Arial"/>
        <family val="2"/>
      </rPr>
      <t>V1</t>
    </r>
  </si>
  <si>
    <r>
      <t xml:space="preserve">V1. Número de Bancos de Programas y Proyectos Institucional Adoptados.
</t>
    </r>
    <r>
      <rPr>
        <b/>
        <sz val="11"/>
        <color theme="1"/>
        <rFont val="Arial"/>
        <family val="2"/>
      </rPr>
      <t>V1</t>
    </r>
  </si>
  <si>
    <r>
      <t xml:space="preserve">V1. Número de Sistemas de gestión de la internacionalización institucional diseñados.
</t>
    </r>
    <r>
      <rPr>
        <b/>
        <sz val="11"/>
        <color theme="1"/>
        <rFont val="Arial"/>
        <family val="2"/>
      </rPr>
      <t>V1</t>
    </r>
  </si>
  <si>
    <t>Comunidad educativa con interacción  en actividades de la dimensión #Glocal.</t>
  </si>
  <si>
    <r>
      <t xml:space="preserve">V1. Número de activiades asociadas a la Calidad de vida laboral ejecutadas.
V2. Número de actividades de asociadas a la Calidad de vida laboral programadas.
</t>
    </r>
    <r>
      <rPr>
        <b/>
        <sz val="11"/>
        <color theme="1"/>
        <rFont val="Arial"/>
        <family val="2"/>
      </rPr>
      <t>V2/V1*100</t>
    </r>
  </si>
  <si>
    <r>
      <t xml:space="preserve">V1. Número de Política de extensión y proyección social diseñadas.
</t>
    </r>
    <r>
      <rPr>
        <b/>
        <sz val="11"/>
        <color theme="1"/>
        <rFont val="Arial"/>
        <family val="2"/>
      </rPr>
      <t xml:space="preserve">V1. </t>
    </r>
  </si>
  <si>
    <r>
      <t xml:space="preserve">V1. Número de  Políticas de Transformación Digital IU Digital implementadas.
</t>
    </r>
    <r>
      <rPr>
        <b/>
        <sz val="11"/>
        <color theme="1"/>
        <rFont val="Arial"/>
        <family val="2"/>
      </rPr>
      <t xml:space="preserve">V1. </t>
    </r>
  </si>
  <si>
    <t>Posicionamiento de la IU Digital como aliado de las IES Públicas del país para acompañar sus iniciativas de transformación digital.</t>
  </si>
  <si>
    <t>Diseño de la Política de Transformación Digital IU Digital y sus mecanismos de implementación.</t>
  </si>
  <si>
    <t xml:space="preserve">Ofrecimiento de medios y recursos a la comunidad académica de la IU Digital para desarrollar sus iniciativas de movilidad nacional e internacional. </t>
  </si>
  <si>
    <t>Consolidación del plan de internacionalización de la IU Digital.</t>
  </si>
  <si>
    <t>Implimentación del Sistema de Información para la Planeación, Calidad e Innovación.</t>
  </si>
  <si>
    <t>Aseguramiento de la infraestructura tecnológica que permita la creación de entornos digitales inteligentes y abiertos, la recolección y generación de información.</t>
  </si>
  <si>
    <t>Articulación de los recursos físicos y tecnológicos que permita el fortalecimiento de los servicios prestados por la IU Digital</t>
  </si>
  <si>
    <t>Mejoraramiento de la toma de decisiones y los procesos misionales.</t>
  </si>
  <si>
    <t>Aplicación de tecnologías monitoreadas que contiene opciones para solucionar las necesidades de la comunidad universitaria académica y administrativa</t>
  </si>
  <si>
    <t>Infraestructura física de apoyo implementada.</t>
  </si>
  <si>
    <t>Hacer de la IU Digital una Institución Educativa reconocida por la fortaleza de sus alianzas y la red que consolida con otros agentes del sistema educativo, la empresa, el Estado y la sociedad, en contextos local, regional, nacional e internacional</t>
  </si>
  <si>
    <r>
      <t xml:space="preserve">V1. Número de Políticas de extensión y proyección social diseñad7 diseñadas.
</t>
    </r>
    <r>
      <rPr>
        <b/>
        <sz val="11"/>
        <color theme="1"/>
        <rFont val="Arial"/>
        <family val="2"/>
      </rPr>
      <t>V1</t>
    </r>
  </si>
  <si>
    <t>Diseño e implementación de estrategias de relacionamiento y construcción de alianzas que impulsa el crecimiento de la IU Digital y genera valor en sus aliados.</t>
  </si>
  <si>
    <t>Diseño de un Sistema de Gestión del Talento Humano que facilite el compromiso de transformación digital e innovación de la Institución, al mismo tiempo que se convierte en un gran sitio de trabajo</t>
  </si>
  <si>
    <t xml:space="preserve"> Procesos de gestión del talento humano adaptados a la naturaleza digital de la Institución.</t>
  </si>
  <si>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</si>
  <si>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</si>
  <si>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Arial"/>
        <family val="2"/>
      </rPr>
      <t>V1/V2*100</t>
    </r>
  </si>
  <si>
    <r>
      <t xml:space="preserve">V1. Número de activiades de implementación del procesos de gestión del talento humano adaptados.
V2. Número de activiades de implementación del procesos de gestión del talento humano programadas.
</t>
    </r>
    <r>
      <rPr>
        <b/>
        <sz val="11"/>
        <rFont val="Arial"/>
        <family val="2"/>
      </rPr>
      <t>V1/V2*100</t>
    </r>
  </si>
  <si>
    <r>
      <t xml:space="preserve">V1. Número de activiades de implementación del Infraestructura física de apoyo ejecutadas.
V2. Número de activiades de implementación del Infraestructura física de apoyo programadas.
</t>
    </r>
    <r>
      <rPr>
        <b/>
        <sz val="11"/>
        <rFont val="Arial"/>
        <family val="2"/>
      </rPr>
      <t>V1/V2*100</t>
    </r>
  </si>
  <si>
    <r>
      <t xml:space="preserve">V1. Número de activiades de implementación del Modelo Smart University ejecutadas.
V2. Número de activiades de implementación del Modelo Smart University programadas.
</t>
    </r>
    <r>
      <rPr>
        <b/>
        <sz val="11"/>
        <rFont val="Arial"/>
        <family val="2"/>
      </rPr>
      <t>V1/V2*100</t>
    </r>
  </si>
  <si>
    <r>
      <t xml:space="preserve">V1. Número de activiades de implementación del Sistemas de Gestión Académicos y Administrativos ejecutadas.
V2. Número de activiades de implementación del Sistemas de Gestión Académicos y Administrativos programadas.
</t>
    </r>
    <r>
      <rPr>
        <b/>
        <sz val="11"/>
        <color theme="1"/>
        <rFont val="Arial"/>
        <family val="2"/>
      </rPr>
      <t>V1/V2*100</t>
    </r>
  </si>
  <si>
    <r>
      <t xml:space="preserve">V1. Número de activiades de implementación de la Plataforma Digital ejecutadas.
V2. Número deactiviades de implementación de la Plataforma Digital programadas.
</t>
    </r>
    <r>
      <rPr>
        <b/>
        <sz val="11"/>
        <color theme="1"/>
        <rFont val="Arial"/>
        <family val="2"/>
      </rPr>
      <t>V1/V2*100</t>
    </r>
  </si>
  <si>
    <r>
      <t xml:space="preserve">V1. Número de Infraestructura física y  tecnológica construida, adecuada y dotada.
V2. Número de Infraestructura física y  tecnológica requerida.
</t>
    </r>
    <r>
      <rPr>
        <b/>
        <sz val="11"/>
        <color theme="1"/>
        <rFont val="Arial"/>
        <family val="2"/>
      </rPr>
      <t>V1/V2*100</t>
    </r>
  </si>
  <si>
    <r>
      <t xml:space="preserve">V1. Número de procesos administrativos, de servicio y gobierno adoptados.
V2. Número de procesos  administrativos, de servicio y gobierno programados.
</t>
    </r>
    <r>
      <rPr>
        <b/>
        <sz val="11"/>
        <color theme="1"/>
        <rFont val="Arial"/>
        <family val="2"/>
      </rPr>
      <t>V1/V2*100</t>
    </r>
  </si>
  <si>
    <r>
      <t xml:space="preserve">V1. Número de procesos académicos, de investigación y extensión adoptados.
V2. Número de procesos académicos, de investigación y extensión programados.
</t>
    </r>
    <r>
      <rPr>
        <b/>
        <sz val="11"/>
        <color theme="1"/>
        <rFont val="Arial"/>
        <family val="2"/>
      </rPr>
      <t>V1/V2*100</t>
    </r>
  </si>
  <si>
    <r>
      <t xml:space="preserve">V1. Número de personas que interactuan con actividades de la dimensión #Glocal ejecutadas.
V2. Número de personas que interactuan conactividades de la dimensión #Glocal programadas.
</t>
    </r>
    <r>
      <rPr>
        <b/>
        <sz val="11"/>
        <color theme="1"/>
        <rFont val="Arial"/>
        <family val="2"/>
      </rPr>
      <t>V1/V2*100</t>
    </r>
  </si>
  <si>
    <t>Contar un Sistema de Gestión del Conocimiento que permita a la IU Digital ser una Institución que aprende constantemente de la experiencia individual y colectiva de sus colaboradores</t>
  </si>
  <si>
    <t>Implementar el modelo de Buen Gobierno Institucional fundamentado en la política pública para la adopción de buenas prácticas</t>
  </si>
  <si>
    <t>Establececimiento de los lineamientos de Gobierno Digital para la Institución</t>
  </si>
  <si>
    <r>
      <t xml:space="preserve">V1. Número de Políticas  en consonancia con la naturaleza Institucional actualizadas.
V2. Número de Políticas  en consonancia con la naturaleza Institucional por actualizar.
</t>
    </r>
    <r>
      <rPr>
        <b/>
        <sz val="11"/>
        <rFont val="Arial"/>
        <family val="2"/>
      </rPr>
      <t>V1/V2*100</t>
    </r>
  </si>
  <si>
    <r>
      <t xml:space="preserve">V1. Número de Sistemas de Información Financiero Institucional implementado.
</t>
    </r>
    <r>
      <rPr>
        <b/>
        <sz val="11"/>
        <color theme="1"/>
        <rFont val="Arial"/>
        <family val="2"/>
      </rPr>
      <t>V1</t>
    </r>
  </si>
  <si>
    <r>
      <t xml:space="preserve">V1. Número de Modelos de Gobierno Digital diseñado e Implementado.
</t>
    </r>
    <r>
      <rPr>
        <b/>
        <sz val="11"/>
        <color theme="1"/>
        <rFont val="Arial"/>
        <family val="2"/>
      </rPr>
      <t>V1</t>
    </r>
  </si>
  <si>
    <r>
      <t xml:space="preserve">V1. Número de Modelos de Desarrollo y Formación del Talento Humano diseñado e implementado.
</t>
    </r>
    <r>
      <rPr>
        <b/>
        <sz val="11"/>
        <color theme="1"/>
        <rFont val="Arial"/>
        <family val="2"/>
      </rPr>
      <t>V1</t>
    </r>
  </si>
  <si>
    <r>
      <t xml:space="preserve">V1. Número de Sistemas de Gestión del Talento Humano diseñado e Implementado.
</t>
    </r>
    <r>
      <rPr>
        <b/>
        <sz val="11"/>
        <color theme="1"/>
        <rFont val="Arial"/>
        <family val="2"/>
      </rPr>
      <t>V1</t>
    </r>
  </si>
  <si>
    <r>
      <t xml:space="preserve">V1. Número de alianzas estrategicas a través de convenios con diferentes sectores establecidas.
</t>
    </r>
    <r>
      <rPr>
        <b/>
        <sz val="11"/>
        <color theme="1"/>
        <rFont val="Arial"/>
        <family val="2"/>
      </rPr>
      <t>V1</t>
    </r>
  </si>
  <si>
    <t>Diseño e implementación de una Política de Sostenibilidad Financiera de índole transversal a la Institución</t>
  </si>
  <si>
    <t>Identificación de fuentes de financiación de la IU Digital que provienen de entidades públicas y privadas, a nivel nacional e internacional</t>
  </si>
  <si>
    <t>Gestión de la consecución de recursos ante diferentes entidades públicas y privadas</t>
  </si>
  <si>
    <r>
      <t xml:space="preserve">V1. Número de activiades de modernización administrativa implementadas.
V2. Número de ctiviades de modernización administrativa programadas.
</t>
    </r>
    <r>
      <rPr>
        <b/>
        <sz val="11"/>
        <rFont val="Arial"/>
        <family val="2"/>
      </rPr>
      <t>V1/V2*100</t>
    </r>
  </si>
  <si>
    <r>
      <t xml:space="preserve">V1. Número de Políticas de Sostenibilidad Financiera implementada.
</t>
    </r>
    <r>
      <rPr>
        <b/>
        <sz val="11"/>
        <color theme="1"/>
        <rFont val="Arial"/>
        <family val="2"/>
      </rPr>
      <t>V1</t>
    </r>
  </si>
  <si>
    <t>Construción de la política institucional de comunicaciones</t>
  </si>
  <si>
    <t>Diseño de estrategias de comunicación Externa y Marketing para que nuestros grupos de interés conozcan la oferta y soluciones de la IU Digital.</t>
  </si>
  <si>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</si>
  <si>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r>
      <t xml:space="preserve">V1. Número de Políticas institucional de Comunicaciones de la IU Digital diseñada e implementada.
</t>
    </r>
    <r>
      <rPr>
        <b/>
        <sz val="11"/>
        <color theme="1"/>
        <rFont val="Arial"/>
        <family val="2"/>
      </rPr>
      <t>V1</t>
    </r>
  </si>
  <si>
    <r>
      <t xml:space="preserve">V1. Número de Difusiones y promociones de la oferta académica realizadas.
</t>
    </r>
    <r>
      <rPr>
        <b/>
        <sz val="11"/>
        <color theme="1"/>
        <rFont val="Arial"/>
        <family val="2"/>
      </rPr>
      <t>V1</t>
    </r>
  </si>
  <si>
    <t>Difusión y promoción de la oferta académica realizadas</t>
  </si>
  <si>
    <r>
      <t xml:space="preserve">V1. Número de activiades de posicionamiento de la marca IU Digital realizadas.
V2. Número de ctiviades de posicionamiento de la marca IU Digital programadas.
</t>
    </r>
    <r>
      <rPr>
        <b/>
        <sz val="11"/>
        <rFont val="Arial"/>
        <family val="2"/>
      </rPr>
      <t>V1/V2*100</t>
    </r>
  </si>
  <si>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</si>
  <si>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r>
      <t xml:space="preserve">V1. Número de programas académicos creados
</t>
    </r>
    <r>
      <rPr>
        <b/>
        <sz val="11"/>
        <color theme="1"/>
        <rFont val="Arial"/>
        <family val="2"/>
      </rPr>
      <t>V1</t>
    </r>
  </si>
  <si>
    <t>Diseño de un portafolio de extensión IU Digital que enriquezca y se fundamente en el Portafolio Institucional</t>
  </si>
  <si>
    <r>
      <t xml:space="preserve">V1. Número de estudiantes matriculados.
</t>
    </r>
    <r>
      <rPr>
        <b/>
        <sz val="11"/>
        <color theme="1"/>
        <rFont val="Arial"/>
        <family val="2"/>
      </rPr>
      <t>V1</t>
    </r>
  </si>
  <si>
    <t>Cobertura Educativa: proyección estudiantes.</t>
  </si>
  <si>
    <r>
      <t xml:space="preserve">V1. Número de Municipios del departamento de Antioquia impactados a través de los programas de la IU Digital.
</t>
    </r>
    <r>
      <rPr>
        <b/>
        <sz val="11"/>
        <color theme="1"/>
        <rFont val="Arial"/>
        <family val="2"/>
      </rPr>
      <t>V1</t>
    </r>
  </si>
  <si>
    <t>Programas de extensión y proyección social implementados</t>
  </si>
  <si>
    <r>
      <t xml:space="preserve">V1. Número de programas de extensión y proyección social implementados.
</t>
    </r>
    <r>
      <rPr>
        <b/>
        <sz val="11"/>
        <color theme="1"/>
        <rFont val="Arial"/>
        <family val="2"/>
      </rPr>
      <t>V1</t>
    </r>
  </si>
  <si>
    <t>Aseguramiento de que el Portafolio Institucional cuente con oferta pertinente a los grupos poblacionales priorizados (bachilleres, extraedad, ruralidad, población trabajadora)</t>
  </si>
  <si>
    <t>Diseño de un Modelo de Educación Digital flexible, dinámico, que evoluciona e innova.</t>
  </si>
  <si>
    <r>
      <t xml:space="preserve">V1. Número de Modelo Educativo IU Digital Implementado.
</t>
    </r>
    <r>
      <rPr>
        <b/>
        <sz val="11"/>
        <color theme="1"/>
        <rFont val="Arial"/>
        <family val="2"/>
      </rPr>
      <t>V1</t>
    </r>
  </si>
  <si>
    <t>Consolidación de una oferta educativa permanente y de calidad que articule los diferentes niveles de formación</t>
  </si>
  <si>
    <t>Facilitación de escenarios de formación integral, permanente y continua con los diferentes niveles de formación</t>
  </si>
  <si>
    <r>
      <t xml:space="preserve">V1. Número de activiades de implementación del Modelo de Encadenamiento IU Digital realizadas.
V2. Número de activiades de implementación del Modelo de Encadenamiento IU Digital programadas.
</t>
    </r>
    <r>
      <rPr>
        <b/>
        <sz val="11"/>
        <rFont val="Arial"/>
        <family val="2"/>
      </rPr>
      <t>V1/V2*100</t>
    </r>
  </si>
  <si>
    <r>
      <t xml:space="preserve">V1. Número de mallas curriculares integradas con los diferentes niveles de formación construidas.
V2. Número dde mallas curriculares integradas con los diferentes niveles de formación programadas.
</t>
    </r>
    <r>
      <rPr>
        <b/>
        <sz val="11"/>
        <rFont val="Arial"/>
        <family val="2"/>
      </rPr>
      <t>V1/V2*100</t>
    </r>
  </si>
  <si>
    <r>
      <t xml:space="preserve">V1. Número de actividades de implementación del Sistema de reconocimiento de saberes ejecutadas.
V2. Número de actividades de implementación del Sistema de reconocimiento de saberes ejecutadas programadas.
</t>
    </r>
    <r>
      <rPr>
        <b/>
        <sz val="11"/>
        <rFont val="Arial"/>
        <family val="2"/>
      </rPr>
      <t>V1/V2*100</t>
    </r>
  </si>
  <si>
    <t>Diseño e implementación de la Política de Investigación, transferencia y apropiación del conocimiento IU Digital</t>
  </si>
  <si>
    <r>
      <t xml:space="preserve">V1. Número de actividades de implementación de la Política de Investigación ejecutadas.
V2. Número de actividades dactividades de implementación de la Política de Investigación programadas.
</t>
    </r>
    <r>
      <rPr>
        <b/>
        <sz val="11"/>
        <rFont val="Arial"/>
        <family val="2"/>
      </rPr>
      <t>V1/V2*100</t>
    </r>
  </si>
  <si>
    <t>Consolidar espacios de apropiación social del conocimiento a través de la aplicación, trasmisión y gestión de la educación digital de calidad</t>
  </si>
  <si>
    <r>
      <t xml:space="preserve">V1. Número de participaciones en Redes de investigación.
</t>
    </r>
    <r>
      <rPr>
        <b/>
        <sz val="11"/>
        <color theme="1"/>
        <rFont val="Arial"/>
        <family val="2"/>
      </rPr>
      <t>V1</t>
    </r>
  </si>
  <si>
    <r>
      <t xml:space="preserve">V1. Número de estudiantes participantes en procesos de creación y apropiación del conocimiento.
V2. Número total de estudiantes a participar en procesos de creación y apropiación del conocimiento.
</t>
    </r>
    <r>
      <rPr>
        <b/>
        <sz val="11"/>
        <rFont val="Arial"/>
        <family val="2"/>
      </rPr>
      <t>V1/V2*100</t>
    </r>
  </si>
  <si>
    <t>Contribución al desarrollo individual y social de la comunidad académica que permitan la formación de ciudadanos capaces de construir sociedades solidarias, de progreso y con calidad de vida.</t>
  </si>
  <si>
    <r>
      <t xml:space="preserve">V1. Número de Política de Bienestar Institucional IU DIGITAL diseñada e Implementada.
</t>
    </r>
    <r>
      <rPr>
        <b/>
        <sz val="11"/>
        <color theme="1"/>
        <rFont val="Arial"/>
        <family val="2"/>
      </rPr>
      <t>V1</t>
    </r>
  </si>
  <si>
    <r>
      <t xml:space="preserve">V1. Número de personas que acceden a los servicios de Bienestar
</t>
    </r>
    <r>
      <rPr>
        <b/>
        <sz val="11"/>
        <color theme="1"/>
        <rFont val="Arial"/>
        <family val="2"/>
      </rPr>
      <t>V1</t>
    </r>
  </si>
  <si>
    <t>Mejoramiento de la calidad de vida de la persona y del grupo institucional (estudiantes, docentes- investigadores y personal administrativo) como un todo.</t>
  </si>
  <si>
    <r>
      <t xml:space="preserve">V1. Número de Modelos de Bienestar Virtual diseñado e Implementado.
</t>
    </r>
    <r>
      <rPr>
        <b/>
        <sz val="11"/>
        <color theme="1"/>
        <rFont val="Arial"/>
        <family val="2"/>
      </rPr>
      <t>V1</t>
    </r>
  </si>
  <si>
    <t>Aportar al proceso educativo mediante acciones intencionalmente formativas para el desarrollo integral y pluridimensional</t>
  </si>
  <si>
    <r>
      <t xml:space="preserve">V1. Número de docentes que se articulan a las estrategias de acompañamiento diferencial por programa.
V2. Número total de docentes que se pueden articulan a las estrategias de acompañamiento diferencial por programa.
</t>
    </r>
    <r>
      <rPr>
        <b/>
        <sz val="11"/>
        <rFont val="Arial"/>
        <family val="2"/>
      </rPr>
      <t>V1/V2*100</t>
    </r>
  </si>
  <si>
    <r>
      <t xml:space="preserve">V1. Número de estudiantes que acceden a los servicios de Bienestar Estudiantil.
V2. Número total studiantes que pueden acceden a los servicios de Bienestar Estudiantil..
</t>
    </r>
    <r>
      <rPr>
        <b/>
        <sz val="11"/>
        <rFont val="Arial"/>
        <family val="2"/>
      </rPr>
      <t>V1/V2*100</t>
    </r>
  </si>
  <si>
    <t>Establecimiento de mecanismos de participación permanente de la comunidad IU Digital que aporten al enriquecimiento del bienestar común y a su propio bienestar</t>
  </si>
  <si>
    <t>Definición de estrategias de bienestar, su organización, coordinación e implementación y la asignación necesaria de recursos humanos, físicos y financieros.</t>
  </si>
  <si>
    <t>Diseñar un procedimiento de atención para egresados</t>
  </si>
  <si>
    <t>Consolidación el Plan Estratégico de  Talento Humano</t>
  </si>
  <si>
    <t>V1. 
V1</t>
  </si>
  <si>
    <r>
      <t xml:space="preserve">V1. Número de Procedimiento y Mecanismos Electorales de Representantes Institucionales diseñados e Implementados.
</t>
    </r>
    <r>
      <rPr>
        <b/>
        <sz val="11"/>
        <color theme="1"/>
        <rFont val="Arial"/>
        <family val="2"/>
      </rPr>
      <t>V1</t>
    </r>
  </si>
  <si>
    <r>
      <t xml:space="preserve">V1. Número de Servicio 24/7 a través de medios tecnológicos (Bot de respuestas básicas) realizados.
V2. NNúmero de Servicio 24/7 a través de medios tecnológicos (Bot de respuestas básicas) programados.
</t>
    </r>
    <r>
      <rPr>
        <b/>
        <sz val="11"/>
        <rFont val="Arial"/>
        <family val="2"/>
      </rPr>
      <t>V1/V2*100</t>
    </r>
  </si>
  <si>
    <r>
      <t xml:space="preserve">V1. Número de Participaciones en Encuentros Regionales IU Digital.
</t>
    </r>
    <r>
      <rPr>
        <b/>
        <sz val="11"/>
        <color theme="1"/>
        <rFont val="Arial"/>
        <family val="2"/>
      </rPr>
      <t>V1</t>
    </r>
  </si>
  <si>
    <r>
      <t xml:space="preserve">V1. Número de Programas de Bienestar Laboral diseñado e Implementados.
</t>
    </r>
    <r>
      <rPr>
        <b/>
        <sz val="11"/>
        <color theme="1"/>
        <rFont val="Arial"/>
        <family val="2"/>
      </rPr>
      <t>V1</t>
    </r>
  </si>
  <si>
    <t>Consolidar el bienestar laboral a través de la implementación de estrategias acordes con la naruraleza de la Iu Digital.</t>
  </si>
  <si>
    <r>
      <t xml:space="preserve">Lineamientos de Educación Inclusiva e Intercultural </t>
    </r>
    <r>
      <rPr>
        <sz val="11"/>
        <color rgb="FF000000"/>
        <rFont val="Calibri"/>
        <family val="2"/>
      </rPr>
      <t>definidos e Implementados</t>
    </r>
  </si>
  <si>
    <t>Fomentao de procesos de emprendimiento inclusivo a las poblaciones objetivo</t>
  </si>
  <si>
    <r>
      <t xml:space="preserve">V1. Número de Lineamientos de Educación Inclusiva e Intercultural Implementados.
V2. Número de Lineamientos de Educación Inclusiva e Intercultural Implementados definidos.
</t>
    </r>
    <r>
      <rPr>
        <b/>
        <sz val="11"/>
        <rFont val="Arial"/>
        <family val="2"/>
      </rPr>
      <t>V1/V2*100</t>
    </r>
  </si>
  <si>
    <t>Diseño e implementación de un Hub Digital Emprendedor que permita el acompañamiento a la comunidad educativa donde se faciliten herramientas y experiencias indispensables para convertir ideas de negocios en empresas</t>
  </si>
  <si>
    <r>
      <t xml:space="preserve">V1. Número de Políticas de emprendimiento, empresarismo e innovación diseño e implementada
</t>
    </r>
    <r>
      <rPr>
        <b/>
        <sz val="11"/>
        <color theme="1"/>
        <rFont val="Arial"/>
        <family val="2"/>
      </rPr>
      <t>V1</t>
    </r>
  </si>
  <si>
    <t>Vicerrectoría Académica</t>
  </si>
  <si>
    <t>Vicerrectoría Extensión</t>
  </si>
  <si>
    <t>Vicerrectoría Administrativa</t>
  </si>
  <si>
    <t>Rectoría</t>
  </si>
  <si>
    <t>Comunicaciones</t>
  </si>
  <si>
    <t>D. Planeación</t>
  </si>
  <si>
    <t>D. Tecnología</t>
  </si>
  <si>
    <t>Dirección de Tecnología</t>
  </si>
  <si>
    <t>Vicerrectoria de Extersión</t>
  </si>
  <si>
    <t>Vicerrectoria Administrativa</t>
  </si>
  <si>
    <t>Oficina Asesora de Comunicaciones</t>
  </si>
  <si>
    <t>Vicerrectoria Académica</t>
  </si>
  <si>
    <r>
      <t>Caract</t>
    </r>
    <r>
      <rPr>
        <sz val="11"/>
        <rFont val="Calibri"/>
        <family val="2"/>
      </rPr>
      <t xml:space="preserve">erización de la </t>
    </r>
    <r>
      <rPr>
        <sz val="11"/>
        <color rgb="FF000000"/>
        <rFont val="Calibri"/>
        <family val="2"/>
      </rPr>
      <t>población aspirante a la IU Digital,</t>
    </r>
  </si>
  <si>
    <t>Dirección de Tecnología / Vicerrectoría Académica / Vicerrectoría Extensión</t>
  </si>
  <si>
    <t>Dirección de Tecnología / Vicerrectoría Administrativa / Secretaría General</t>
  </si>
  <si>
    <t>Vicerrectoria Administrativa / Vicerrectoría Académica / Vicerrectoría Extensión</t>
  </si>
  <si>
    <t>Secretaría General</t>
  </si>
  <si>
    <t>Planeación / Secretaría General</t>
  </si>
  <si>
    <t>Dirección de Tecnología / Vicerrectoría Administrativa</t>
  </si>
  <si>
    <t>Vicerrectoría Académica / Vicerrectoría Extensión</t>
  </si>
  <si>
    <t>Vicerrectoría Académica / Vicerrectoría Administrativa</t>
  </si>
  <si>
    <t>Vicerrectoría Administrativa / Secretaría General</t>
  </si>
  <si>
    <t>Vicerrectoría Administrativa / Vicerrectoría Extensión</t>
  </si>
  <si>
    <t>Vicerrectoría Administrativa / Vicerrectoría Académica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</si>
</sst>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dd/mm/yyyy;@"/>
    <numFmt numFmtId="166" formatCode="&quot;$&quot;\ #,##0"/>
  </numFmts>
  <fonts count="17" x14ac:knownFonts="1">
    <font>
      <sz val="11"/>
      <color theme="1"/>
      <name val="Calibri"/>
      <family val="2"/>
      <scheme val="minor"/>
    </font>
    <font>
      <sz val="11"/>
      <color theme="1"/>
      <name val="Arial"/>
      <family val="2"/>
    </font>
    <font>
      <b/>
      <sz val="11"/>
      <color theme="1"/>
      <name val="Arial"/>
      <family val="2"/>
    </font>
    <font>
      <b/>
      <sz val="14"/>
      <color theme="1"/>
      <name val="Arial"/>
      <family val="2"/>
    </font>
    <font>
      <b/>
      <sz val="24"/>
      <color theme="1"/>
      <name val="Arial"/>
      <family val="2"/>
    </font>
    <font>
      <b/>
      <sz val="11"/>
      <color theme="1"/>
      <name val="Calibri"/>
      <family val="2"/>
      <scheme val="minor"/>
    </font>
    <font>
      <sz val="7"/>
      <color theme="1"/>
      <name val="Times New Roman"/>
      <family val="1"/>
    </font>
    <font>
      <b/>
      <sz val="11"/>
      <color rgb="FFFF0000"/>
      <name val="Calibri"/>
      <family val="2"/>
      <scheme val="minor"/>
    </font>
    <font>
      <b/>
      <sz val="10"/>
      <color theme="0"/>
      <name val="Arial"/>
      <family val="2"/>
    </font>
    <font>
      <sz val="10"/>
      <color theme="0"/>
      <name val="Arial"/>
      <family val="2"/>
    </font>
    <font>
      <sz val="11"/>
      <color rgb="FFFF0000"/>
      <name val="Arial"/>
      <family val="2"/>
    </font>
    <font>
      <sz val="10"/>
      <name val="Arial"/>
      <family val="2"/>
    </font>
    <font>
      <sz val="11"/>
      <color rgb="FF000000"/>
      <name val="Calibri"/>
      <family val="2"/>
    </font>
    <font>
      <sz val="11"/>
      <name val="Calibri"/>
      <family val="2"/>
    </font>
    <font>
      <sz val="11"/>
      <name val="Arial"/>
      <family val="2"/>
    </font>
    <font>
      <b/>
      <sz val="11"/>
      <name val="Arial"/>
      <family val="2"/>
    </font>
    <font>
      <sz val="11"/>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1" fillId="0" borderId="0"/>
    <xf numFmtId="164" fontId="11" fillId="0" borderId="0" applyFont="0" applyFill="0" applyBorder="0" applyAlignment="0" applyProtection="0"/>
    <xf numFmtId="9" fontId="16" fillId="0" borderId="0" applyFont="0" applyFill="0" applyBorder="0" applyAlignment="0" applyProtection="0"/>
  </cellStyleXfs>
  <cellXfs count="61">
    <xf numFmtId="0" fontId="0" fillId="0" borderId="0" xfId="0"/>
    <xf numFmtId="0" fontId="1" fillId="0" borderId="0" xfId="0" applyFont="1" applyAlignment="1">
      <alignment horizontal="justify" vertical="center"/>
    </xf>
    <xf numFmtId="0" fontId="5" fillId="0" borderId="0" xfId="0" applyFont="1"/>
    <xf numFmtId="0" fontId="7" fillId="0" borderId="0" xfId="0" applyFont="1"/>
    <xf numFmtId="0" fontId="1" fillId="0" borderId="0" xfId="0" applyFont="1" applyAlignment="1">
      <alignment horizontal="center" vertical="center" wrapText="1"/>
    </xf>
    <xf numFmtId="9"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10" fontId="1" fillId="0" borderId="1" xfId="0" applyNumberFormat="1" applyFont="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0" fontId="10"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9" fontId="1" fillId="0" borderId="1" xfId="3" applyFont="1" applyBorder="1" applyAlignment="1">
      <alignment horizontal="center" vertical="center" wrapText="1"/>
    </xf>
    <xf numFmtId="9" fontId="1"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0"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Alignment="1">
      <alignment horizontal="center" vertical="center" wrapText="1"/>
    </xf>
    <xf numFmtId="166"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2" fillId="3"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0" fontId="1" fillId="0" borderId="1" xfId="0" applyNumberFormat="1" applyFont="1" applyBorder="1" applyAlignment="1">
      <alignment horizontal="center" vertical="center" wrapText="1"/>
    </xf>
    <xf numFmtId="165" fontId="8"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0" xfId="0" applyFont="1" applyAlignment="1">
      <alignment horizontal="center" wrapText="1"/>
    </xf>
    <xf numFmtId="0" fontId="1" fillId="0" borderId="2" xfId="0" applyFont="1" applyBorder="1" applyAlignment="1">
      <alignment horizont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9" fontId="1" fillId="4" borderId="1" xfId="0" applyNumberFormat="1" applyFont="1" applyFill="1" applyBorder="1" applyAlignment="1">
      <alignment horizontal="center" vertical="center" wrapText="1"/>
    </xf>
    <xf numFmtId="166" fontId="1" fillId="0" borderId="9" xfId="0" applyNumberFormat="1" applyFont="1" applyBorder="1" applyAlignment="1">
      <alignment horizontal="center" vertical="center" wrapText="1"/>
    </xf>
  </cellXfs>
  <cellStyles count="4">
    <cellStyle name="Moneda 2" xfId="2"/>
    <cellStyle name="Normal" xfId="0" builtinId="0"/>
    <cellStyle name="Normal 14" xfId="1"/>
    <cellStyle name="Porcentaje" xfId="3" builtinId="5"/>
  </cellStyles>
  <dxfs count="0"/>
  <tableStyles count="0" defaultTableStyle="TableStyleMedium2" defaultPivotStyle="PivotStyleLight16"/>
  <colors>
    <mruColors>
      <color rgb="FFFFCC00"/>
      <color rgb="FFBF9F59"/>
      <color rgb="FF788614"/>
      <color rgb="FFBED727"/>
      <color rgb="FFFF9999"/>
      <color rgb="FFFF6699"/>
      <color rgb="FF6782BD"/>
      <color rgb="FFD24AB5"/>
      <color rgb="FF9966FF"/>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51436</xdr:rowOff>
    </xdr:from>
    <xdr:to>
      <xdr:col>0</xdr:col>
      <xdr:colOff>1676400</xdr:colOff>
      <xdr:row>3</xdr:row>
      <xdr:rowOff>114301</xdr:rowOff>
    </xdr:to>
    <xdr:pic>
      <xdr:nvPicPr>
        <xdr:cNvPr id="2" name="Imagen 1">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685" t="27439" r="68429" b="29268"/>
        <a:stretch/>
      </xdr:blipFill>
      <xdr:spPr bwMode="auto">
        <a:xfrm>
          <a:off x="57151" y="51436"/>
          <a:ext cx="1619249" cy="6057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17</xdr:col>
      <xdr:colOff>544287</xdr:colOff>
      <xdr:row>0</xdr:row>
      <xdr:rowOff>0</xdr:rowOff>
    </xdr:from>
    <xdr:to>
      <xdr:col>17</xdr:col>
      <xdr:colOff>1741715</xdr:colOff>
      <xdr:row>3</xdr:row>
      <xdr:rowOff>169776</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676680" y="0"/>
          <a:ext cx="1197428" cy="714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PLANEACI&#211;N%20IU%20DIGITAL\POAI%202019%20IU%20DIGITAL\POAI%202019%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19 PCJIC"/>
    </sheetNames>
    <sheetDataSet>
      <sheetData sheetId="0">
        <row r="7">
          <cell r="F7" t="str">
            <v>Dirección de Planeación</v>
          </cell>
          <cell r="I7">
            <v>70000000</v>
          </cell>
        </row>
        <row r="8">
          <cell r="F8" t="str">
            <v>Dirección de Planeación</v>
          </cell>
          <cell r="I8">
            <v>1947311000</v>
          </cell>
        </row>
        <row r="9">
          <cell r="I9">
            <v>300000000</v>
          </cell>
        </row>
        <row r="10">
          <cell r="I10">
            <v>1300000000</v>
          </cell>
        </row>
        <row r="14">
          <cell r="I14">
            <v>400000000</v>
          </cell>
        </row>
        <row r="18">
          <cell r="I18">
            <v>4468700000</v>
          </cell>
        </row>
        <row r="20">
          <cell r="I20">
            <v>100000000</v>
          </cell>
        </row>
        <row r="23">
          <cell r="J23">
            <v>50000000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U143"/>
  <sheetViews>
    <sheetView showGridLines="0" tabSelected="1" topLeftCell="B1" zoomScale="70" zoomScaleNormal="70" workbookViewId="0">
      <pane ySplit="7" topLeftCell="A8" activePane="bottomLeft" state="frozen"/>
      <selection activeCell="G1" sqref="G1"/>
      <selection pane="bottomLeft" activeCell="C101" sqref="A101:XFD101"/>
    </sheetView>
  </sheetViews>
  <sheetFormatPr baseColWidth="10" defaultColWidth="8.85546875" defaultRowHeight="14.25" x14ac:dyDescent="0.2"/>
  <cols>
    <col min="1" max="1" width="34.7109375" style="10" customWidth="1"/>
    <col min="2" max="2" width="9.5703125" style="10" customWidth="1"/>
    <col min="3" max="4" width="34" style="10" customWidth="1"/>
    <col min="5" max="5" width="38" style="10" hidden="1" customWidth="1"/>
    <col min="6" max="6" width="15.42578125" style="10" hidden="1" customWidth="1"/>
    <col min="7" max="7" width="36.140625" style="10" customWidth="1"/>
    <col min="8" max="8" width="49.42578125" style="10" customWidth="1"/>
    <col min="9" max="9" width="17.28515625" style="10" customWidth="1"/>
    <col min="10" max="10" width="8.85546875" style="10" customWidth="1"/>
    <col min="11" max="11" width="17" style="10" customWidth="1"/>
    <col min="12" max="12" width="11.140625" style="10" hidden="1" customWidth="1"/>
    <col min="13" max="13" width="14.5703125" style="10" hidden="1" customWidth="1"/>
    <col min="14" max="14" width="28.7109375" style="10" hidden="1" customWidth="1"/>
    <col min="15" max="15" width="28.42578125" style="10" hidden="1" customWidth="1"/>
    <col min="16" max="16" width="26.5703125" style="10" customWidth="1"/>
    <col min="17" max="17" width="26.5703125" style="4" customWidth="1"/>
    <col min="18" max="18" width="35.85546875" style="10" customWidth="1"/>
    <col min="19" max="16384" width="8.85546875" style="10"/>
  </cols>
  <sheetData>
    <row r="1" spans="1:21" ht="15" customHeight="1" x14ac:dyDescent="0.2">
      <c r="A1" s="49"/>
      <c r="B1" s="51" t="s">
        <v>34</v>
      </c>
      <c r="C1" s="51"/>
      <c r="D1" s="51"/>
      <c r="E1" s="51"/>
      <c r="F1" s="51"/>
      <c r="G1" s="51"/>
      <c r="H1" s="51"/>
      <c r="I1" s="51"/>
      <c r="J1" s="51"/>
      <c r="K1" s="51"/>
      <c r="L1" s="51"/>
      <c r="M1" s="51"/>
      <c r="N1" s="51"/>
      <c r="O1" s="51"/>
      <c r="P1" s="51"/>
      <c r="Q1" s="51"/>
      <c r="R1" s="54"/>
    </row>
    <row r="2" spans="1:21" ht="14.25" customHeight="1" x14ac:dyDescent="0.2">
      <c r="A2" s="49"/>
      <c r="B2" s="52"/>
      <c r="C2" s="52"/>
      <c r="D2" s="52"/>
      <c r="E2" s="52"/>
      <c r="F2" s="52"/>
      <c r="G2" s="52"/>
      <c r="H2" s="52"/>
      <c r="I2" s="52"/>
      <c r="J2" s="52"/>
      <c r="K2" s="52"/>
      <c r="L2" s="52"/>
      <c r="M2" s="52"/>
      <c r="N2" s="52"/>
      <c r="O2" s="52"/>
      <c r="P2" s="52"/>
      <c r="Q2" s="52"/>
      <c r="R2" s="55"/>
    </row>
    <row r="3" spans="1:21" ht="13.9" customHeight="1" x14ac:dyDescent="0.2">
      <c r="A3" s="49"/>
      <c r="B3" s="52"/>
      <c r="C3" s="52"/>
      <c r="D3" s="52"/>
      <c r="E3" s="52"/>
      <c r="F3" s="52"/>
      <c r="G3" s="52"/>
      <c r="H3" s="52"/>
      <c r="I3" s="52"/>
      <c r="J3" s="52"/>
      <c r="K3" s="52"/>
      <c r="L3" s="52"/>
      <c r="M3" s="52"/>
      <c r="N3" s="52"/>
      <c r="O3" s="52"/>
      <c r="P3" s="52"/>
      <c r="Q3" s="52"/>
      <c r="R3" s="55"/>
    </row>
    <row r="4" spans="1:21" ht="13.9" customHeight="1" x14ac:dyDescent="0.2">
      <c r="A4" s="50"/>
      <c r="B4" s="53"/>
      <c r="C4" s="53"/>
      <c r="D4" s="53"/>
      <c r="E4" s="53"/>
      <c r="F4" s="53"/>
      <c r="G4" s="53"/>
      <c r="H4" s="53"/>
      <c r="I4" s="53"/>
      <c r="J4" s="53"/>
      <c r="K4" s="53"/>
      <c r="L4" s="53"/>
      <c r="M4" s="53"/>
      <c r="N4" s="53"/>
      <c r="O4" s="53"/>
      <c r="P4" s="53"/>
      <c r="Q4" s="53"/>
      <c r="R4" s="56"/>
    </row>
    <row r="5" spans="1:21" ht="11.25" customHeight="1" x14ac:dyDescent="0.2"/>
    <row r="6" spans="1:21" ht="25.5" customHeight="1" x14ac:dyDescent="0.2">
      <c r="A6" s="38" t="s">
        <v>99</v>
      </c>
      <c r="B6" s="38"/>
      <c r="C6" s="38"/>
      <c r="D6" s="38"/>
      <c r="E6" s="38" t="s">
        <v>51</v>
      </c>
      <c r="F6" s="38" t="s">
        <v>100</v>
      </c>
      <c r="G6" s="38" t="s">
        <v>36</v>
      </c>
      <c r="H6" s="38" t="s">
        <v>38</v>
      </c>
      <c r="I6" s="38" t="s">
        <v>37</v>
      </c>
      <c r="J6" s="38" t="s">
        <v>70</v>
      </c>
      <c r="K6" s="38" t="s">
        <v>39</v>
      </c>
      <c r="L6" s="38" t="s">
        <v>40</v>
      </c>
      <c r="M6" s="38" t="s">
        <v>41</v>
      </c>
      <c r="N6" s="38" t="s">
        <v>42</v>
      </c>
      <c r="O6" s="38" t="s">
        <v>43</v>
      </c>
      <c r="P6" s="40" t="s">
        <v>71</v>
      </c>
      <c r="Q6" s="40" t="s">
        <v>78</v>
      </c>
      <c r="R6" s="38" t="s">
        <v>44</v>
      </c>
    </row>
    <row r="7" spans="1:21" ht="22.5" hidden="1" customHeight="1" x14ac:dyDescent="0.2">
      <c r="A7" s="25" t="s">
        <v>35</v>
      </c>
      <c r="B7" s="25" t="s">
        <v>102</v>
      </c>
      <c r="C7" s="25" t="s">
        <v>53</v>
      </c>
      <c r="D7" s="25" t="s">
        <v>101</v>
      </c>
      <c r="E7" s="38"/>
      <c r="F7" s="38"/>
      <c r="G7" s="38"/>
      <c r="H7" s="38"/>
      <c r="I7" s="38"/>
      <c r="J7" s="38"/>
      <c r="K7" s="38"/>
      <c r="L7" s="38"/>
      <c r="M7" s="38"/>
      <c r="N7" s="38"/>
      <c r="O7" s="38"/>
      <c r="P7" s="40"/>
      <c r="Q7" s="40"/>
      <c r="R7" s="38"/>
      <c r="S7" s="27"/>
      <c r="T7" s="28"/>
      <c r="U7" s="4"/>
    </row>
    <row r="8" spans="1:21" s="4" customFormat="1" ht="72.75" hidden="1" customHeight="1" x14ac:dyDescent="0.25">
      <c r="A8" s="24" t="s">
        <v>0</v>
      </c>
      <c r="B8" s="24" t="s">
        <v>149</v>
      </c>
      <c r="C8" s="24" t="s">
        <v>82</v>
      </c>
      <c r="D8" s="24" t="s">
        <v>103</v>
      </c>
      <c r="E8" s="26" t="s">
        <v>231</v>
      </c>
      <c r="F8" s="8"/>
      <c r="G8" s="26" t="s">
        <v>52</v>
      </c>
      <c r="H8" s="26" t="s">
        <v>75</v>
      </c>
      <c r="I8" s="26" t="s">
        <v>47</v>
      </c>
      <c r="J8" s="26">
        <v>0</v>
      </c>
      <c r="K8" s="26">
        <v>8</v>
      </c>
      <c r="L8" s="26"/>
      <c r="M8" s="5">
        <f>L8/K8</f>
        <v>0</v>
      </c>
      <c r="N8" s="26"/>
      <c r="O8" s="26"/>
      <c r="P8" s="14" t="str">
        <f>+'[1]POAI 2019 PCJIC'!$F$7</f>
        <v>Dirección de Planeación</v>
      </c>
      <c r="Q8" s="15">
        <f>+'[1]POAI 2019 PCJIC'!$I$7</f>
        <v>70000000</v>
      </c>
      <c r="R8" s="26" t="s">
        <v>55</v>
      </c>
    </row>
    <row r="9" spans="1:21" s="7" customFormat="1" ht="14.25" hidden="1" customHeight="1" x14ac:dyDescent="0.25">
      <c r="A9" s="34" t="s">
        <v>100</v>
      </c>
      <c r="B9" s="34"/>
      <c r="C9" s="34"/>
      <c r="D9" s="34"/>
      <c r="E9" s="34"/>
      <c r="F9" s="34"/>
      <c r="G9" s="34"/>
      <c r="H9" s="34"/>
      <c r="I9" s="34"/>
      <c r="J9" s="34"/>
      <c r="K9" s="34"/>
      <c r="L9" s="34"/>
      <c r="M9" s="22">
        <f>+AVERAGE(M8:M8)</f>
        <v>0</v>
      </c>
      <c r="N9" s="6"/>
      <c r="O9" s="6"/>
      <c r="P9" s="26"/>
      <c r="Q9" s="15"/>
      <c r="R9" s="26"/>
    </row>
    <row r="10" spans="1:21" s="7" customFormat="1" ht="52.5" hidden="1" customHeight="1" x14ac:dyDescent="0.25">
      <c r="A10" s="36" t="s">
        <v>0</v>
      </c>
      <c r="B10" s="36" t="s">
        <v>150</v>
      </c>
      <c r="C10" s="24" t="s">
        <v>283</v>
      </c>
      <c r="D10" s="36" t="s">
        <v>104</v>
      </c>
      <c r="E10" s="37" t="s">
        <v>297</v>
      </c>
      <c r="F10" s="44"/>
      <c r="G10" s="26" t="s">
        <v>284</v>
      </c>
      <c r="H10" s="26" t="s">
        <v>286</v>
      </c>
      <c r="I10" s="26" t="s">
        <v>47</v>
      </c>
      <c r="J10" s="26">
        <v>0</v>
      </c>
      <c r="K10" s="26">
        <v>1</v>
      </c>
      <c r="L10" s="26"/>
      <c r="M10" s="5">
        <f>L10/K10</f>
        <v>0</v>
      </c>
      <c r="N10" s="11"/>
      <c r="O10" s="11"/>
      <c r="P10" s="30" t="str">
        <f>+'[1]POAI 2019 PCJIC'!$F$8</f>
        <v>Dirección de Planeación</v>
      </c>
      <c r="Q10" s="47">
        <f>+'[1]POAI 2019 PCJIC'!$I$8</f>
        <v>1947311000</v>
      </c>
      <c r="R10" s="37" t="s">
        <v>55</v>
      </c>
    </row>
    <row r="11" spans="1:21" s="7" customFormat="1" ht="48" hidden="1" customHeight="1" x14ac:dyDescent="0.25">
      <c r="A11" s="36"/>
      <c r="B11" s="36"/>
      <c r="C11" s="24" t="s">
        <v>283</v>
      </c>
      <c r="D11" s="36"/>
      <c r="E11" s="37"/>
      <c r="F11" s="44"/>
      <c r="G11" s="26" t="s">
        <v>285</v>
      </c>
      <c r="H11" s="26" t="s">
        <v>287</v>
      </c>
      <c r="I11" s="26" t="s">
        <v>47</v>
      </c>
      <c r="J11" s="26">
        <v>0</v>
      </c>
      <c r="K11" s="26">
        <v>1</v>
      </c>
      <c r="L11" s="26"/>
      <c r="M11" s="5">
        <f>L11/K11</f>
        <v>0</v>
      </c>
      <c r="N11" s="11"/>
      <c r="O11" s="11"/>
      <c r="P11" s="30" t="str">
        <f>+'[1]POAI 2019 PCJIC'!$F$8</f>
        <v>Dirección de Planeación</v>
      </c>
      <c r="Q11" s="48"/>
      <c r="R11" s="37"/>
    </row>
    <row r="12" spans="1:21" s="7" customFormat="1" ht="14.25" hidden="1" customHeight="1" x14ac:dyDescent="0.25">
      <c r="A12" s="34" t="s">
        <v>100</v>
      </c>
      <c r="B12" s="34"/>
      <c r="C12" s="34"/>
      <c r="D12" s="34"/>
      <c r="E12" s="34"/>
      <c r="F12" s="34"/>
      <c r="G12" s="34"/>
      <c r="H12" s="34"/>
      <c r="I12" s="34"/>
      <c r="J12" s="34"/>
      <c r="K12" s="34"/>
      <c r="L12" s="34"/>
      <c r="M12" s="22">
        <f>+AVERAGE(M10:M11)</f>
        <v>0</v>
      </c>
      <c r="N12" s="6"/>
      <c r="O12" s="6"/>
      <c r="P12" s="26"/>
      <c r="Q12" s="15"/>
      <c r="R12" s="26"/>
    </row>
    <row r="13" spans="1:21" s="7" customFormat="1" ht="51" hidden="1" customHeight="1" x14ac:dyDescent="0.25">
      <c r="A13" s="36" t="s">
        <v>79</v>
      </c>
      <c r="B13" s="36" t="s">
        <v>151</v>
      </c>
      <c r="C13" s="24" t="s">
        <v>83</v>
      </c>
      <c r="D13" s="36" t="s">
        <v>107</v>
      </c>
      <c r="E13" s="37" t="s">
        <v>296</v>
      </c>
      <c r="F13" s="44"/>
      <c r="G13" s="26" t="s">
        <v>152</v>
      </c>
      <c r="H13" s="26" t="s">
        <v>288</v>
      </c>
      <c r="I13" s="26" t="s">
        <v>47</v>
      </c>
      <c r="J13" s="26">
        <v>0</v>
      </c>
      <c r="K13" s="26">
        <v>1</v>
      </c>
      <c r="L13" s="26"/>
      <c r="M13" s="5">
        <f>L13/K13</f>
        <v>0</v>
      </c>
      <c r="N13" s="6"/>
      <c r="O13" s="6"/>
      <c r="P13" s="26" t="s">
        <v>386</v>
      </c>
      <c r="Q13" s="47">
        <f>+'[1]POAI 2019 PCJIC'!$I$9/2</f>
        <v>150000000</v>
      </c>
      <c r="R13" s="37" t="s">
        <v>55</v>
      </c>
    </row>
    <row r="14" spans="1:21" s="7" customFormat="1" ht="96.75" hidden="1" customHeight="1" x14ac:dyDescent="0.25">
      <c r="A14" s="36"/>
      <c r="B14" s="36"/>
      <c r="C14" s="24" t="s">
        <v>83</v>
      </c>
      <c r="D14" s="36"/>
      <c r="E14" s="37"/>
      <c r="F14" s="44"/>
      <c r="G14" s="26" t="s">
        <v>289</v>
      </c>
      <c r="H14" s="26" t="s">
        <v>319</v>
      </c>
      <c r="I14" s="26" t="s">
        <v>47</v>
      </c>
      <c r="J14" s="26">
        <v>0</v>
      </c>
      <c r="K14" s="26">
        <v>25</v>
      </c>
      <c r="L14" s="26"/>
      <c r="M14" s="5">
        <f>L14/K14</f>
        <v>0</v>
      </c>
      <c r="N14" s="6"/>
      <c r="O14" s="6"/>
      <c r="P14" s="26" t="s">
        <v>386</v>
      </c>
      <c r="Q14" s="48"/>
      <c r="R14" s="37"/>
    </row>
    <row r="15" spans="1:21" s="7" customFormat="1" ht="15" hidden="1" x14ac:dyDescent="0.25">
      <c r="A15" s="34" t="s">
        <v>100</v>
      </c>
      <c r="B15" s="34"/>
      <c r="C15" s="34"/>
      <c r="D15" s="34"/>
      <c r="E15" s="34"/>
      <c r="F15" s="34"/>
      <c r="G15" s="34"/>
      <c r="H15" s="34"/>
      <c r="I15" s="34"/>
      <c r="J15" s="34"/>
      <c r="K15" s="34"/>
      <c r="L15" s="34"/>
      <c r="M15" s="22">
        <f>+AVERAGE(M13:M14)</f>
        <v>0</v>
      </c>
      <c r="N15" s="6"/>
      <c r="O15" s="6"/>
      <c r="P15" s="26"/>
      <c r="Q15" s="15"/>
      <c r="R15" s="26"/>
    </row>
    <row r="16" spans="1:21" s="7" customFormat="1" ht="95.25" hidden="1" customHeight="1" x14ac:dyDescent="0.25">
      <c r="A16" s="24" t="s">
        <v>79</v>
      </c>
      <c r="B16" s="24" t="s">
        <v>151</v>
      </c>
      <c r="C16" s="24" t="s">
        <v>83</v>
      </c>
      <c r="D16" s="24" t="s">
        <v>108</v>
      </c>
      <c r="E16" s="26" t="s">
        <v>295</v>
      </c>
      <c r="F16" s="29"/>
      <c r="G16" s="26" t="s">
        <v>153</v>
      </c>
      <c r="H16" s="26" t="s">
        <v>291</v>
      </c>
      <c r="I16" s="26" t="s">
        <v>47</v>
      </c>
      <c r="J16" s="26">
        <v>0</v>
      </c>
      <c r="K16" s="26">
        <v>1</v>
      </c>
      <c r="L16" s="26"/>
      <c r="M16" s="5">
        <f>L16/K16</f>
        <v>0</v>
      </c>
      <c r="N16" s="6"/>
      <c r="O16" s="6"/>
      <c r="P16" s="26" t="s">
        <v>386</v>
      </c>
      <c r="Q16" s="15">
        <f>+'[1]POAI 2019 PCJIC'!$I$9/2</f>
        <v>150000000</v>
      </c>
      <c r="R16" s="26" t="s">
        <v>55</v>
      </c>
    </row>
    <row r="17" spans="1:18" s="7" customFormat="1" ht="15" hidden="1" x14ac:dyDescent="0.25">
      <c r="A17" s="34" t="s">
        <v>100</v>
      </c>
      <c r="B17" s="34"/>
      <c r="C17" s="34"/>
      <c r="D17" s="34"/>
      <c r="E17" s="34"/>
      <c r="F17" s="34"/>
      <c r="G17" s="34"/>
      <c r="H17" s="34"/>
      <c r="I17" s="34"/>
      <c r="J17" s="34"/>
      <c r="K17" s="34"/>
      <c r="L17" s="34"/>
      <c r="M17" s="22">
        <f>+AVERAGE(M16)</f>
        <v>0</v>
      </c>
      <c r="N17" s="6"/>
      <c r="O17" s="6"/>
      <c r="P17" s="26"/>
      <c r="Q17" s="15"/>
      <c r="R17" s="26"/>
    </row>
    <row r="18" spans="1:18" s="7" customFormat="1" ht="51" hidden="1" customHeight="1" x14ac:dyDescent="0.25">
      <c r="A18" s="36" t="s">
        <v>80</v>
      </c>
      <c r="B18" s="36" t="s">
        <v>154</v>
      </c>
      <c r="C18" s="24" t="s">
        <v>84</v>
      </c>
      <c r="D18" s="36" t="s">
        <v>109</v>
      </c>
      <c r="E18" s="37" t="s">
        <v>294</v>
      </c>
      <c r="F18" s="44"/>
      <c r="G18" s="26" t="s">
        <v>155</v>
      </c>
      <c r="H18" s="26" t="s">
        <v>292</v>
      </c>
      <c r="I18" s="26" t="s">
        <v>47</v>
      </c>
      <c r="J18" s="26">
        <v>0</v>
      </c>
      <c r="K18" s="26">
        <v>1</v>
      </c>
      <c r="L18" s="26"/>
      <c r="M18" s="5">
        <f>L18/K18</f>
        <v>0</v>
      </c>
      <c r="N18" s="6"/>
      <c r="O18" s="6"/>
      <c r="P18" s="26" t="s">
        <v>392</v>
      </c>
      <c r="Q18" s="47">
        <f>+'[1]POAI 2019 PCJIC'!$I$10/2</f>
        <v>650000000</v>
      </c>
      <c r="R18" s="37" t="s">
        <v>55</v>
      </c>
    </row>
    <row r="19" spans="1:18" s="7" customFormat="1" ht="93.75" hidden="1" customHeight="1" x14ac:dyDescent="0.25">
      <c r="A19" s="36"/>
      <c r="B19" s="36"/>
      <c r="C19" s="24" t="s">
        <v>84</v>
      </c>
      <c r="D19" s="36"/>
      <c r="E19" s="37"/>
      <c r="F19" s="44"/>
      <c r="G19" s="26" t="s">
        <v>156</v>
      </c>
      <c r="H19" s="26" t="s">
        <v>318</v>
      </c>
      <c r="I19" s="26" t="s">
        <v>47</v>
      </c>
      <c r="J19" s="26">
        <v>0</v>
      </c>
      <c r="K19" s="26">
        <v>25</v>
      </c>
      <c r="L19" s="26"/>
      <c r="M19" s="5">
        <f>L19/K19</f>
        <v>0</v>
      </c>
      <c r="N19" s="6"/>
      <c r="O19" s="6"/>
      <c r="P19" s="26" t="s">
        <v>398</v>
      </c>
      <c r="Q19" s="48"/>
      <c r="R19" s="37"/>
    </row>
    <row r="20" spans="1:18" s="7" customFormat="1" ht="15" hidden="1" x14ac:dyDescent="0.25">
      <c r="A20" s="34" t="s">
        <v>100</v>
      </c>
      <c r="B20" s="34"/>
      <c r="C20" s="34"/>
      <c r="D20" s="34"/>
      <c r="E20" s="34"/>
      <c r="F20" s="34"/>
      <c r="G20" s="34"/>
      <c r="H20" s="34"/>
      <c r="I20" s="34"/>
      <c r="J20" s="34"/>
      <c r="K20" s="34"/>
      <c r="L20" s="34"/>
      <c r="M20" s="22">
        <f>+AVERAGE(M18:M19)</f>
        <v>0</v>
      </c>
      <c r="N20" s="6"/>
      <c r="O20" s="6"/>
      <c r="P20" s="26"/>
      <c r="Q20" s="15"/>
      <c r="R20" s="26"/>
    </row>
    <row r="21" spans="1:18" s="7" customFormat="1" ht="76.5" hidden="1" customHeight="1" x14ac:dyDescent="0.25">
      <c r="A21" s="24" t="s">
        <v>80</v>
      </c>
      <c r="B21" s="24" t="s">
        <v>154</v>
      </c>
      <c r="C21" s="24" t="s">
        <v>84</v>
      </c>
      <c r="D21" s="24" t="s">
        <v>110</v>
      </c>
      <c r="E21" s="26" t="s">
        <v>293</v>
      </c>
      <c r="F21" s="29"/>
      <c r="G21" s="26" t="s">
        <v>157</v>
      </c>
      <c r="H21" s="26" t="s">
        <v>317</v>
      </c>
      <c r="I21" s="26" t="s">
        <v>47</v>
      </c>
      <c r="J21" s="26">
        <v>0</v>
      </c>
      <c r="K21" s="26">
        <v>25</v>
      </c>
      <c r="L21" s="26"/>
      <c r="M21" s="5">
        <f>L21/K21</f>
        <v>0</v>
      </c>
      <c r="N21" s="6"/>
      <c r="O21" s="6"/>
      <c r="P21" s="26" t="s">
        <v>399</v>
      </c>
      <c r="Q21" s="15">
        <f>+'[1]POAI 2019 PCJIC'!$I$10/2</f>
        <v>650000000</v>
      </c>
      <c r="R21" s="26" t="s">
        <v>55</v>
      </c>
    </row>
    <row r="22" spans="1:18" s="7" customFormat="1" ht="15" hidden="1" x14ac:dyDescent="0.25">
      <c r="A22" s="34" t="s">
        <v>100</v>
      </c>
      <c r="B22" s="34"/>
      <c r="C22" s="34"/>
      <c r="D22" s="34"/>
      <c r="E22" s="34"/>
      <c r="F22" s="34"/>
      <c r="G22" s="34"/>
      <c r="H22" s="34"/>
      <c r="I22" s="34"/>
      <c r="J22" s="34"/>
      <c r="K22" s="34"/>
      <c r="L22" s="34"/>
      <c r="M22" s="22">
        <f>+AVERAGE(M21)</f>
        <v>0</v>
      </c>
      <c r="N22" s="6"/>
      <c r="O22" s="6"/>
      <c r="P22" s="26"/>
      <c r="Q22" s="15"/>
      <c r="R22" s="26"/>
    </row>
    <row r="23" spans="1:18" s="7" customFormat="1" ht="78" hidden="1" customHeight="1" x14ac:dyDescent="0.25">
      <c r="A23" s="24" t="s">
        <v>69</v>
      </c>
      <c r="B23" s="24" t="s">
        <v>158</v>
      </c>
      <c r="C23" s="24" t="s">
        <v>85</v>
      </c>
      <c r="D23" s="24" t="s">
        <v>111</v>
      </c>
      <c r="E23" s="26" t="s">
        <v>298</v>
      </c>
      <c r="F23" s="29"/>
      <c r="G23" s="26" t="s">
        <v>159</v>
      </c>
      <c r="H23" s="26" t="s">
        <v>316</v>
      </c>
      <c r="I23" s="26" t="s">
        <v>47</v>
      </c>
      <c r="J23" s="26">
        <v>0</v>
      </c>
      <c r="K23" s="26">
        <v>25</v>
      </c>
      <c r="L23" s="26"/>
      <c r="M23" s="5">
        <f>L23/K23</f>
        <v>0</v>
      </c>
      <c r="N23" s="6"/>
      <c r="O23" s="6"/>
      <c r="P23" s="26" t="s">
        <v>392</v>
      </c>
      <c r="Q23" s="15">
        <v>21450000000</v>
      </c>
      <c r="R23" s="26" t="s">
        <v>55</v>
      </c>
    </row>
    <row r="24" spans="1:18" s="7" customFormat="1" ht="15" hidden="1" x14ac:dyDescent="0.25">
      <c r="A24" s="34" t="s">
        <v>100</v>
      </c>
      <c r="B24" s="34"/>
      <c r="C24" s="34"/>
      <c r="D24" s="34"/>
      <c r="E24" s="34"/>
      <c r="F24" s="34"/>
      <c r="G24" s="34"/>
      <c r="H24" s="34"/>
      <c r="I24" s="34"/>
      <c r="J24" s="34"/>
      <c r="K24" s="34"/>
      <c r="L24" s="34"/>
      <c r="M24" s="22">
        <f>+AVERAGE(M23)</f>
        <v>0</v>
      </c>
      <c r="N24" s="6"/>
      <c r="O24" s="6"/>
      <c r="P24" s="26"/>
      <c r="Q24" s="15"/>
      <c r="R24" s="26"/>
    </row>
    <row r="25" spans="1:18" s="7" customFormat="1" ht="80.25" hidden="1" customHeight="1" x14ac:dyDescent="0.25">
      <c r="A25" s="24" t="s">
        <v>69</v>
      </c>
      <c r="B25" s="24" t="s">
        <v>158</v>
      </c>
      <c r="C25" s="24" t="s">
        <v>85</v>
      </c>
      <c r="D25" s="24" t="s">
        <v>112</v>
      </c>
      <c r="E25" s="26" t="s">
        <v>299</v>
      </c>
      <c r="F25" s="8"/>
      <c r="G25" s="26" t="s">
        <v>160</v>
      </c>
      <c r="H25" s="26" t="s">
        <v>315</v>
      </c>
      <c r="I25" s="26" t="s">
        <v>47</v>
      </c>
      <c r="J25" s="26">
        <v>0</v>
      </c>
      <c r="K25" s="26">
        <v>25</v>
      </c>
      <c r="L25" s="26"/>
      <c r="M25" s="5">
        <f>L25/K25</f>
        <v>0</v>
      </c>
      <c r="N25" s="6"/>
      <c r="O25" s="6"/>
      <c r="P25" s="26" t="s">
        <v>392</v>
      </c>
      <c r="Q25" s="15">
        <v>4000000000</v>
      </c>
      <c r="R25" s="26" t="s">
        <v>55</v>
      </c>
    </row>
    <row r="26" spans="1:18" s="7" customFormat="1" ht="15" hidden="1" x14ac:dyDescent="0.25">
      <c r="A26" s="34" t="s">
        <v>100</v>
      </c>
      <c r="B26" s="34"/>
      <c r="C26" s="34"/>
      <c r="D26" s="34"/>
      <c r="E26" s="34"/>
      <c r="F26" s="34"/>
      <c r="G26" s="34"/>
      <c r="H26" s="34"/>
      <c r="I26" s="34"/>
      <c r="J26" s="34"/>
      <c r="K26" s="34"/>
      <c r="L26" s="34"/>
      <c r="M26" s="22">
        <f>+AVERAGE(M25)</f>
        <v>0</v>
      </c>
      <c r="N26" s="6"/>
      <c r="O26" s="6"/>
      <c r="P26" s="26"/>
      <c r="Q26" s="15"/>
      <c r="R26" s="26"/>
    </row>
    <row r="27" spans="1:18" s="7" customFormat="1" ht="114" hidden="1" customHeight="1" x14ac:dyDescent="0.25">
      <c r="A27" s="24" t="s">
        <v>69</v>
      </c>
      <c r="B27" s="24" t="s">
        <v>158</v>
      </c>
      <c r="C27" s="24" t="s">
        <v>85</v>
      </c>
      <c r="D27" s="24" t="s">
        <v>113</v>
      </c>
      <c r="E27" s="26" t="s">
        <v>300</v>
      </c>
      <c r="F27" s="8"/>
      <c r="G27" s="26" t="s">
        <v>161</v>
      </c>
      <c r="H27" s="26" t="s">
        <v>314</v>
      </c>
      <c r="I27" s="26" t="s">
        <v>47</v>
      </c>
      <c r="J27" s="26">
        <v>0</v>
      </c>
      <c r="K27" s="26">
        <v>25</v>
      </c>
      <c r="L27" s="26"/>
      <c r="M27" s="5">
        <f>L27/K27</f>
        <v>0</v>
      </c>
      <c r="N27" s="6"/>
      <c r="O27" s="6"/>
      <c r="P27" s="26" t="s">
        <v>392</v>
      </c>
      <c r="Q27" s="15">
        <f>+(350000000+150000000+20122359)/2</f>
        <v>260061179.5</v>
      </c>
      <c r="R27" s="26" t="s">
        <v>55</v>
      </c>
    </row>
    <row r="28" spans="1:18" s="7" customFormat="1" ht="15" hidden="1" x14ac:dyDescent="0.25">
      <c r="A28" s="34" t="s">
        <v>100</v>
      </c>
      <c r="B28" s="34"/>
      <c r="C28" s="34"/>
      <c r="D28" s="34"/>
      <c r="E28" s="34"/>
      <c r="F28" s="34"/>
      <c r="G28" s="34"/>
      <c r="H28" s="34"/>
      <c r="I28" s="34"/>
      <c r="J28" s="34"/>
      <c r="K28" s="34"/>
      <c r="L28" s="34"/>
      <c r="M28" s="22">
        <f>+AVERAGE(M27)</f>
        <v>0</v>
      </c>
      <c r="N28" s="6"/>
      <c r="O28" s="6"/>
      <c r="P28" s="26"/>
      <c r="Q28" s="15"/>
      <c r="R28" s="26"/>
    </row>
    <row r="29" spans="1:18" s="4" customFormat="1" ht="81" hidden="1" customHeight="1" x14ac:dyDescent="0.25">
      <c r="A29" s="36" t="s">
        <v>69</v>
      </c>
      <c r="B29" s="36" t="s">
        <v>158</v>
      </c>
      <c r="C29" s="24" t="s">
        <v>85</v>
      </c>
      <c r="D29" s="36" t="s">
        <v>114</v>
      </c>
      <c r="E29" s="37" t="s">
        <v>301</v>
      </c>
      <c r="F29" s="39"/>
      <c r="G29" s="26" t="s">
        <v>162</v>
      </c>
      <c r="H29" s="12" t="s">
        <v>313</v>
      </c>
      <c r="I29" s="26" t="s">
        <v>47</v>
      </c>
      <c r="J29" s="26">
        <v>0</v>
      </c>
      <c r="K29" s="26">
        <v>25</v>
      </c>
      <c r="L29" s="26"/>
      <c r="M29" s="5">
        <f>L29/K29</f>
        <v>0</v>
      </c>
      <c r="N29" s="26"/>
      <c r="O29" s="26"/>
      <c r="P29" s="26" t="s">
        <v>392</v>
      </c>
      <c r="Q29" s="47">
        <f>+(350000000+150000000+20122359)/2</f>
        <v>260061179.5</v>
      </c>
      <c r="R29" s="26" t="s">
        <v>55</v>
      </c>
    </row>
    <row r="30" spans="1:18" s="4" customFormat="1" ht="81.75" hidden="1" customHeight="1" x14ac:dyDescent="0.25">
      <c r="A30" s="36"/>
      <c r="B30" s="36"/>
      <c r="C30" s="24" t="s">
        <v>85</v>
      </c>
      <c r="D30" s="36"/>
      <c r="E30" s="37"/>
      <c r="F30" s="39"/>
      <c r="G30" s="26" t="s">
        <v>302</v>
      </c>
      <c r="H30" s="12" t="s">
        <v>312</v>
      </c>
      <c r="I30" s="26" t="s">
        <v>47</v>
      </c>
      <c r="J30" s="26">
        <v>0</v>
      </c>
      <c r="K30" s="26">
        <v>25</v>
      </c>
      <c r="L30" s="26"/>
      <c r="M30" s="5">
        <f>L30/K30</f>
        <v>0</v>
      </c>
      <c r="N30" s="26"/>
      <c r="O30" s="26"/>
      <c r="P30" s="26" t="s">
        <v>392</v>
      </c>
      <c r="Q30" s="48"/>
      <c r="R30" s="26" t="s">
        <v>55</v>
      </c>
    </row>
    <row r="31" spans="1:18" s="7" customFormat="1" ht="15" hidden="1" x14ac:dyDescent="0.25">
      <c r="A31" s="34" t="s">
        <v>100</v>
      </c>
      <c r="B31" s="34"/>
      <c r="C31" s="34"/>
      <c r="D31" s="34"/>
      <c r="E31" s="34"/>
      <c r="F31" s="34"/>
      <c r="G31" s="34"/>
      <c r="H31" s="34"/>
      <c r="I31" s="34"/>
      <c r="J31" s="34"/>
      <c r="K31" s="34"/>
      <c r="L31" s="34"/>
      <c r="M31" s="22">
        <f>+AVERAGE(M29:M30)</f>
        <v>0</v>
      </c>
      <c r="N31" s="6"/>
      <c r="O31" s="6"/>
      <c r="P31" s="26"/>
      <c r="Q31" s="15"/>
      <c r="R31" s="26"/>
    </row>
    <row r="32" spans="1:18" s="4" customFormat="1" ht="119.25" hidden="1" customHeight="1" x14ac:dyDescent="0.25">
      <c r="A32" s="36" t="s">
        <v>69</v>
      </c>
      <c r="B32" s="36" t="s">
        <v>163</v>
      </c>
      <c r="C32" s="24" t="s">
        <v>86</v>
      </c>
      <c r="D32" s="36" t="s">
        <v>105</v>
      </c>
      <c r="E32" s="26" t="s">
        <v>303</v>
      </c>
      <c r="F32" s="8"/>
      <c r="G32" s="26" t="s">
        <v>164</v>
      </c>
      <c r="H32" s="26" t="s">
        <v>304</v>
      </c>
      <c r="I32" s="26" t="s">
        <v>47</v>
      </c>
      <c r="J32" s="26">
        <v>0</v>
      </c>
      <c r="K32" s="26">
        <v>1</v>
      </c>
      <c r="L32" s="26"/>
      <c r="M32" s="5">
        <f>L32/K32</f>
        <v>0</v>
      </c>
      <c r="N32" s="26"/>
      <c r="O32" s="26"/>
      <c r="P32" s="26" t="s">
        <v>393</v>
      </c>
      <c r="Q32" s="15">
        <f>1063000000/2</f>
        <v>531500000</v>
      </c>
      <c r="R32" s="26" t="s">
        <v>55</v>
      </c>
    </row>
    <row r="33" spans="1:18" s="4" customFormat="1" ht="86.25" hidden="1" customHeight="1" x14ac:dyDescent="0.25">
      <c r="A33" s="36"/>
      <c r="B33" s="36"/>
      <c r="C33" s="24" t="s">
        <v>86</v>
      </c>
      <c r="D33" s="36"/>
      <c r="E33" s="26" t="s">
        <v>305</v>
      </c>
      <c r="F33" s="8"/>
      <c r="G33" s="26" t="s">
        <v>165</v>
      </c>
      <c r="H33" s="26" t="s">
        <v>328</v>
      </c>
      <c r="I33" s="26" t="s">
        <v>47</v>
      </c>
      <c r="J33" s="26">
        <v>0</v>
      </c>
      <c r="K33" s="26">
        <v>3</v>
      </c>
      <c r="L33" s="26"/>
      <c r="M33" s="5">
        <f>L33/K33</f>
        <v>0</v>
      </c>
      <c r="N33" s="26"/>
      <c r="O33" s="26"/>
      <c r="P33" s="26" t="s">
        <v>393</v>
      </c>
      <c r="Q33" s="15">
        <f>1063000000/2</f>
        <v>531500000</v>
      </c>
      <c r="R33" s="26" t="s">
        <v>55</v>
      </c>
    </row>
    <row r="34" spans="1:18" s="7" customFormat="1" ht="15" hidden="1" x14ac:dyDescent="0.25">
      <c r="A34" s="34" t="s">
        <v>100</v>
      </c>
      <c r="B34" s="34"/>
      <c r="C34" s="34"/>
      <c r="D34" s="34"/>
      <c r="E34" s="34"/>
      <c r="F34" s="34"/>
      <c r="G34" s="34"/>
      <c r="H34" s="34"/>
      <c r="I34" s="34"/>
      <c r="J34" s="34"/>
      <c r="K34" s="34"/>
      <c r="L34" s="34"/>
      <c r="M34" s="22">
        <f>+AVERAGE(M33)</f>
        <v>0</v>
      </c>
      <c r="N34" s="6"/>
      <c r="O34" s="6"/>
      <c r="P34" s="26"/>
      <c r="Q34" s="15"/>
      <c r="R34" s="26"/>
    </row>
    <row r="35" spans="1:18" s="4" customFormat="1" ht="65.25" hidden="1" customHeight="1" x14ac:dyDescent="0.25">
      <c r="A35" s="36" t="s">
        <v>69</v>
      </c>
      <c r="B35" s="36" t="s">
        <v>166</v>
      </c>
      <c r="C35" s="24" t="s">
        <v>87</v>
      </c>
      <c r="D35" s="36" t="s">
        <v>115</v>
      </c>
      <c r="E35" s="37" t="s">
        <v>306</v>
      </c>
      <c r="F35" s="39"/>
      <c r="G35" s="26" t="s">
        <v>167</v>
      </c>
      <c r="H35" s="26" t="s">
        <v>327</v>
      </c>
      <c r="I35" s="26" t="s">
        <v>47</v>
      </c>
      <c r="J35" s="26">
        <v>0</v>
      </c>
      <c r="K35" s="26">
        <v>1</v>
      </c>
      <c r="L35" s="26"/>
      <c r="M35" s="5">
        <f>L35/K35</f>
        <v>0</v>
      </c>
      <c r="N35" s="26"/>
      <c r="O35" s="26"/>
      <c r="P35" s="26" t="s">
        <v>394</v>
      </c>
      <c r="Q35" s="47">
        <v>150000000</v>
      </c>
      <c r="R35" s="37" t="s">
        <v>55</v>
      </c>
    </row>
    <row r="36" spans="1:18" s="4" customFormat="1" ht="109.5" hidden="1" customHeight="1" x14ac:dyDescent="0.25">
      <c r="A36" s="36"/>
      <c r="B36" s="36"/>
      <c r="C36" s="24" t="s">
        <v>87</v>
      </c>
      <c r="D36" s="36"/>
      <c r="E36" s="37"/>
      <c r="F36" s="39"/>
      <c r="G36" s="26" t="s">
        <v>307</v>
      </c>
      <c r="H36" s="12" t="s">
        <v>311</v>
      </c>
      <c r="I36" s="26" t="s">
        <v>47</v>
      </c>
      <c r="J36" s="26">
        <v>0</v>
      </c>
      <c r="K36" s="26">
        <v>25</v>
      </c>
      <c r="L36" s="26"/>
      <c r="M36" s="5">
        <f>L36/K36</f>
        <v>0</v>
      </c>
      <c r="N36" s="26"/>
      <c r="O36" s="26"/>
      <c r="P36" s="26" t="s">
        <v>394</v>
      </c>
      <c r="Q36" s="48"/>
      <c r="R36" s="37"/>
    </row>
    <row r="37" spans="1:18" s="7" customFormat="1" ht="15" hidden="1" x14ac:dyDescent="0.25">
      <c r="A37" s="34" t="s">
        <v>100</v>
      </c>
      <c r="B37" s="34"/>
      <c r="C37" s="34"/>
      <c r="D37" s="34"/>
      <c r="E37" s="34"/>
      <c r="F37" s="34"/>
      <c r="G37" s="34"/>
      <c r="H37" s="34"/>
      <c r="I37" s="34"/>
      <c r="J37" s="34"/>
      <c r="K37" s="34"/>
      <c r="L37" s="34"/>
      <c r="M37" s="22">
        <f>+AVERAGE(M35:M36)</f>
        <v>0</v>
      </c>
      <c r="N37" s="6"/>
      <c r="O37" s="6"/>
      <c r="P37" s="26"/>
      <c r="Q37" s="15"/>
      <c r="R37" s="26"/>
    </row>
    <row r="38" spans="1:18" s="4" customFormat="1" ht="63" hidden="1" customHeight="1" x14ac:dyDescent="0.25">
      <c r="A38" s="36" t="s">
        <v>69</v>
      </c>
      <c r="B38" s="36" t="s">
        <v>166</v>
      </c>
      <c r="C38" s="24" t="s">
        <v>87</v>
      </c>
      <c r="D38" s="24" t="s">
        <v>116</v>
      </c>
      <c r="E38" s="37" t="s">
        <v>308</v>
      </c>
      <c r="F38" s="39"/>
      <c r="G38" s="37" t="s">
        <v>309</v>
      </c>
      <c r="H38" s="37" t="s">
        <v>310</v>
      </c>
      <c r="I38" s="37" t="s">
        <v>47</v>
      </c>
      <c r="J38" s="37">
        <v>0</v>
      </c>
      <c r="K38" s="37">
        <v>25</v>
      </c>
      <c r="L38" s="37"/>
      <c r="M38" s="35">
        <f>L38/K38</f>
        <v>0</v>
      </c>
      <c r="N38" s="37"/>
      <c r="O38" s="37"/>
      <c r="P38" s="26" t="s">
        <v>394</v>
      </c>
      <c r="Q38" s="15">
        <v>150000000</v>
      </c>
      <c r="R38" s="37" t="s">
        <v>55</v>
      </c>
    </row>
    <row r="39" spans="1:18" s="4" customFormat="1" ht="66.75" hidden="1" customHeight="1" x14ac:dyDescent="0.25">
      <c r="A39" s="36"/>
      <c r="B39" s="36"/>
      <c r="C39" s="24" t="s">
        <v>87</v>
      </c>
      <c r="D39" s="24" t="s">
        <v>117</v>
      </c>
      <c r="E39" s="37"/>
      <c r="F39" s="39"/>
      <c r="G39" s="37"/>
      <c r="H39" s="37"/>
      <c r="I39" s="37"/>
      <c r="J39" s="37"/>
      <c r="K39" s="37"/>
      <c r="L39" s="37"/>
      <c r="M39" s="35"/>
      <c r="N39" s="37"/>
      <c r="O39" s="37"/>
      <c r="P39" s="26" t="s">
        <v>400</v>
      </c>
      <c r="Q39" s="15">
        <v>150000000</v>
      </c>
      <c r="R39" s="37"/>
    </row>
    <row r="40" spans="1:18" s="7" customFormat="1" ht="19.5" hidden="1" customHeight="1" x14ac:dyDescent="0.25">
      <c r="A40" s="34" t="s">
        <v>100</v>
      </c>
      <c r="B40" s="34"/>
      <c r="C40" s="34"/>
      <c r="D40" s="34"/>
      <c r="E40" s="34"/>
      <c r="F40" s="34"/>
      <c r="G40" s="34"/>
      <c r="H40" s="34"/>
      <c r="I40" s="34"/>
      <c r="J40" s="34"/>
      <c r="K40" s="34"/>
      <c r="L40" s="34"/>
      <c r="M40" s="22">
        <f>+AVERAGE(M38:M39)</f>
        <v>0</v>
      </c>
      <c r="N40" s="6"/>
      <c r="O40" s="6"/>
      <c r="P40" s="26"/>
      <c r="Q40" s="15"/>
      <c r="R40" s="26"/>
    </row>
    <row r="41" spans="1:18" s="4" customFormat="1" ht="97.5" hidden="1" customHeight="1" x14ac:dyDescent="0.25">
      <c r="A41" s="24" t="s">
        <v>69</v>
      </c>
      <c r="B41" s="24" t="s">
        <v>166</v>
      </c>
      <c r="C41" s="24" t="s">
        <v>87</v>
      </c>
      <c r="D41" s="24" t="s">
        <v>118</v>
      </c>
      <c r="E41" s="26" t="s">
        <v>320</v>
      </c>
      <c r="F41" s="8"/>
      <c r="G41" s="26" t="s">
        <v>168</v>
      </c>
      <c r="H41" s="26" t="s">
        <v>326</v>
      </c>
      <c r="I41" s="26" t="s">
        <v>47</v>
      </c>
      <c r="J41" s="26">
        <v>0</v>
      </c>
      <c r="K41" s="26">
        <v>1</v>
      </c>
      <c r="L41" s="26"/>
      <c r="M41" s="5">
        <f>L41/K41</f>
        <v>0</v>
      </c>
      <c r="N41" s="26"/>
      <c r="O41" s="26"/>
      <c r="P41" s="26" t="s">
        <v>394</v>
      </c>
      <c r="Q41" s="15">
        <v>150000000</v>
      </c>
      <c r="R41" s="26" t="s">
        <v>55</v>
      </c>
    </row>
    <row r="42" spans="1:18" s="7" customFormat="1" ht="15" hidden="1" x14ac:dyDescent="0.25">
      <c r="A42" s="34" t="s">
        <v>100</v>
      </c>
      <c r="B42" s="34"/>
      <c r="C42" s="34"/>
      <c r="D42" s="34"/>
      <c r="E42" s="34"/>
      <c r="F42" s="34"/>
      <c r="G42" s="34"/>
      <c r="H42" s="34"/>
      <c r="I42" s="34"/>
      <c r="J42" s="34"/>
      <c r="K42" s="34"/>
      <c r="L42" s="34"/>
      <c r="M42" s="22">
        <f>+AVERAGE(M41)</f>
        <v>0</v>
      </c>
      <c r="N42" s="6"/>
      <c r="O42" s="6"/>
      <c r="P42" s="26"/>
      <c r="Q42" s="15"/>
      <c r="R42" s="26"/>
    </row>
    <row r="43" spans="1:18" s="4" customFormat="1" ht="69" hidden="1" customHeight="1" x14ac:dyDescent="0.25">
      <c r="A43" s="24" t="s">
        <v>69</v>
      </c>
      <c r="B43" s="24" t="s">
        <v>169</v>
      </c>
      <c r="C43" s="24" t="s">
        <v>88</v>
      </c>
      <c r="D43" s="24" t="s">
        <v>119</v>
      </c>
      <c r="E43" s="26" t="s">
        <v>321</v>
      </c>
      <c r="F43" s="8"/>
      <c r="G43" s="26" t="s">
        <v>170</v>
      </c>
      <c r="H43" s="26" t="s">
        <v>325</v>
      </c>
      <c r="I43" s="26" t="s">
        <v>47</v>
      </c>
      <c r="J43" s="26">
        <v>0</v>
      </c>
      <c r="K43" s="26">
        <v>1</v>
      </c>
      <c r="L43" s="26"/>
      <c r="M43" s="5">
        <f>L43/K43</f>
        <v>0</v>
      </c>
      <c r="N43" s="26"/>
      <c r="O43" s="26"/>
      <c r="P43" s="26" t="s">
        <v>401</v>
      </c>
      <c r="Q43" s="15">
        <f>+'[1]POAI 2019 PCJIC'!$I$14/2</f>
        <v>200000000</v>
      </c>
      <c r="R43" s="26" t="s">
        <v>55</v>
      </c>
    </row>
    <row r="44" spans="1:18" s="7" customFormat="1" ht="15" hidden="1" x14ac:dyDescent="0.25">
      <c r="A44" s="34" t="s">
        <v>100</v>
      </c>
      <c r="B44" s="34"/>
      <c r="C44" s="34"/>
      <c r="D44" s="34"/>
      <c r="E44" s="34"/>
      <c r="F44" s="34"/>
      <c r="G44" s="34"/>
      <c r="H44" s="34"/>
      <c r="I44" s="34"/>
      <c r="J44" s="34"/>
      <c r="K44" s="34"/>
      <c r="L44" s="34"/>
      <c r="M44" s="22">
        <f>+AVERAGE(M43)</f>
        <v>0</v>
      </c>
      <c r="N44" s="6"/>
      <c r="O44" s="6"/>
      <c r="P44" s="26"/>
      <c r="Q44" s="15"/>
      <c r="R44" s="26"/>
    </row>
    <row r="45" spans="1:18" s="4" customFormat="1" ht="90" hidden="1" customHeight="1" x14ac:dyDescent="0.25">
      <c r="A45" s="24" t="s">
        <v>69</v>
      </c>
      <c r="B45" s="24" t="s">
        <v>169</v>
      </c>
      <c r="C45" s="24" t="s">
        <v>88</v>
      </c>
      <c r="D45" s="24" t="s">
        <v>120</v>
      </c>
      <c r="E45" s="26" t="s">
        <v>322</v>
      </c>
      <c r="F45" s="8"/>
      <c r="G45" s="26" t="s">
        <v>171</v>
      </c>
      <c r="H45" s="12" t="s">
        <v>323</v>
      </c>
      <c r="I45" s="26" t="s">
        <v>47</v>
      </c>
      <c r="J45" s="26">
        <v>0</v>
      </c>
      <c r="K45" s="26">
        <v>25</v>
      </c>
      <c r="L45" s="26"/>
      <c r="M45" s="5">
        <f>L45/K45</f>
        <v>0</v>
      </c>
      <c r="N45" s="26"/>
      <c r="O45" s="26"/>
      <c r="P45" s="26" t="s">
        <v>401</v>
      </c>
      <c r="Q45" s="15">
        <f>+'[1]POAI 2019 PCJIC'!$I$14/2</f>
        <v>200000000</v>
      </c>
      <c r="R45" s="26" t="s">
        <v>55</v>
      </c>
    </row>
    <row r="46" spans="1:18" s="7" customFormat="1" ht="15" hidden="1" x14ac:dyDescent="0.25">
      <c r="A46" s="34" t="s">
        <v>100</v>
      </c>
      <c r="B46" s="34"/>
      <c r="C46" s="34"/>
      <c r="D46" s="34"/>
      <c r="E46" s="34"/>
      <c r="F46" s="34"/>
      <c r="G46" s="34"/>
      <c r="H46" s="34"/>
      <c r="I46" s="34"/>
      <c r="J46" s="34"/>
      <c r="K46" s="34"/>
      <c r="L46" s="34"/>
      <c r="M46" s="22">
        <f>+AVERAGE(M45)</f>
        <v>0</v>
      </c>
      <c r="N46" s="6"/>
      <c r="O46" s="6"/>
      <c r="P46" s="26"/>
      <c r="Q46" s="15"/>
      <c r="R46" s="26"/>
    </row>
    <row r="47" spans="1:18" s="4" customFormat="1" ht="55.5" hidden="1" customHeight="1" x14ac:dyDescent="0.25">
      <c r="A47" s="24" t="s">
        <v>69</v>
      </c>
      <c r="B47" s="24" t="s">
        <v>172</v>
      </c>
      <c r="C47" s="24" t="s">
        <v>89</v>
      </c>
      <c r="D47" s="24" t="s">
        <v>121</v>
      </c>
      <c r="E47" s="26" t="s">
        <v>329</v>
      </c>
      <c r="F47" s="8"/>
      <c r="G47" s="26" t="s">
        <v>173</v>
      </c>
      <c r="H47" s="26" t="s">
        <v>324</v>
      </c>
      <c r="I47" s="26" t="s">
        <v>47</v>
      </c>
      <c r="J47" s="26">
        <v>0</v>
      </c>
      <c r="K47" s="26">
        <v>1</v>
      </c>
      <c r="L47" s="26"/>
      <c r="M47" s="5">
        <f>L47/K47</f>
        <v>0</v>
      </c>
      <c r="N47" s="26"/>
      <c r="O47" s="26"/>
      <c r="P47" s="26" t="s">
        <v>394</v>
      </c>
      <c r="Q47" s="15">
        <v>1212966666.6666701</v>
      </c>
      <c r="R47" s="26" t="s">
        <v>55</v>
      </c>
    </row>
    <row r="48" spans="1:18" s="7" customFormat="1" ht="15" hidden="1" x14ac:dyDescent="0.25">
      <c r="A48" s="34" t="s">
        <v>100</v>
      </c>
      <c r="B48" s="34"/>
      <c r="C48" s="34"/>
      <c r="D48" s="34"/>
      <c r="E48" s="34"/>
      <c r="F48" s="34"/>
      <c r="G48" s="34"/>
      <c r="H48" s="34"/>
      <c r="I48" s="34"/>
      <c r="J48" s="34"/>
      <c r="K48" s="34"/>
      <c r="L48" s="34"/>
      <c r="M48" s="22">
        <f>+AVERAGE(M47)</f>
        <v>0</v>
      </c>
      <c r="N48" s="6"/>
      <c r="O48" s="6"/>
      <c r="P48" s="26"/>
      <c r="Q48" s="15"/>
      <c r="R48" s="26"/>
    </row>
    <row r="49" spans="1:18" s="4" customFormat="1" ht="95.25" hidden="1" customHeight="1" x14ac:dyDescent="0.25">
      <c r="A49" s="24" t="s">
        <v>69</v>
      </c>
      <c r="B49" s="24" t="s">
        <v>172</v>
      </c>
      <c r="C49" s="24" t="s">
        <v>89</v>
      </c>
      <c r="D49" s="24" t="s">
        <v>122</v>
      </c>
      <c r="E49" s="26" t="s">
        <v>330</v>
      </c>
      <c r="F49" s="8"/>
      <c r="G49" s="26" t="s">
        <v>174</v>
      </c>
      <c r="H49" s="12" t="s">
        <v>332</v>
      </c>
      <c r="I49" s="26" t="s">
        <v>47</v>
      </c>
      <c r="J49" s="26">
        <v>0</v>
      </c>
      <c r="K49" s="26">
        <v>25</v>
      </c>
      <c r="L49" s="26"/>
      <c r="M49" s="5">
        <f>L49/K49</f>
        <v>0</v>
      </c>
      <c r="N49" s="26"/>
      <c r="O49" s="26"/>
      <c r="P49" s="26" t="s">
        <v>394</v>
      </c>
      <c r="Q49" s="15">
        <v>1212966666.6666701</v>
      </c>
      <c r="R49" s="26" t="s">
        <v>55</v>
      </c>
    </row>
    <row r="50" spans="1:18" s="7" customFormat="1" ht="15" hidden="1" customHeight="1" x14ac:dyDescent="0.25">
      <c r="A50" s="34" t="s">
        <v>100</v>
      </c>
      <c r="B50" s="34"/>
      <c r="C50" s="34"/>
      <c r="D50" s="34"/>
      <c r="E50" s="34"/>
      <c r="F50" s="34"/>
      <c r="G50" s="34"/>
      <c r="H50" s="34"/>
      <c r="I50" s="34"/>
      <c r="J50" s="34"/>
      <c r="K50" s="34"/>
      <c r="L50" s="34"/>
      <c r="M50" s="22">
        <f>+AVERAGE(M49)</f>
        <v>0</v>
      </c>
      <c r="N50" s="6"/>
      <c r="O50" s="6"/>
      <c r="P50" s="26"/>
      <c r="Q50" s="15"/>
      <c r="R50" s="26"/>
    </row>
    <row r="51" spans="1:18" s="4" customFormat="1" ht="75" hidden="1" customHeight="1" x14ac:dyDescent="0.25">
      <c r="A51" s="24" t="s">
        <v>69</v>
      </c>
      <c r="B51" s="24" t="s">
        <v>172</v>
      </c>
      <c r="C51" s="24" t="s">
        <v>89</v>
      </c>
      <c r="D51" s="24" t="s">
        <v>122</v>
      </c>
      <c r="E51" s="26" t="s">
        <v>331</v>
      </c>
      <c r="F51" s="8"/>
      <c r="G51" s="26" t="s">
        <v>175</v>
      </c>
      <c r="H51" s="26" t="s">
        <v>333</v>
      </c>
      <c r="I51" s="26" t="s">
        <v>47</v>
      </c>
      <c r="J51" s="26">
        <v>0</v>
      </c>
      <c r="K51" s="26">
        <v>1</v>
      </c>
      <c r="L51" s="26"/>
      <c r="M51" s="5">
        <f>L51/K51</f>
        <v>0</v>
      </c>
      <c r="N51" s="26"/>
      <c r="O51" s="26"/>
      <c r="P51" s="26" t="s">
        <v>394</v>
      </c>
      <c r="Q51" s="15">
        <v>1212966666.6666701</v>
      </c>
      <c r="R51" s="26" t="s">
        <v>55</v>
      </c>
    </row>
    <row r="52" spans="1:18" s="7" customFormat="1" ht="15" hidden="1" x14ac:dyDescent="0.25">
      <c r="A52" s="34" t="s">
        <v>100</v>
      </c>
      <c r="B52" s="34"/>
      <c r="C52" s="34"/>
      <c r="D52" s="34"/>
      <c r="E52" s="34"/>
      <c r="F52" s="34"/>
      <c r="G52" s="34"/>
      <c r="H52" s="34"/>
      <c r="I52" s="34"/>
      <c r="J52" s="34"/>
      <c r="K52" s="34"/>
      <c r="L52" s="34"/>
      <c r="M52" s="22">
        <f>+AVERAGE(M51)</f>
        <v>0</v>
      </c>
      <c r="N52" s="6"/>
      <c r="O52" s="6"/>
      <c r="P52" s="26"/>
      <c r="Q52" s="15"/>
      <c r="R52" s="26"/>
    </row>
    <row r="53" spans="1:18" s="4" customFormat="1" ht="57.75" hidden="1" x14ac:dyDescent="0.25">
      <c r="A53" s="24" t="s">
        <v>69</v>
      </c>
      <c r="B53" s="24" t="s">
        <v>176</v>
      </c>
      <c r="C53" s="24" t="s">
        <v>90</v>
      </c>
      <c r="D53" s="24" t="s">
        <v>123</v>
      </c>
      <c r="E53" s="26" t="s">
        <v>334</v>
      </c>
      <c r="F53" s="8"/>
      <c r="G53" s="26" t="s">
        <v>177</v>
      </c>
      <c r="H53" s="26" t="s">
        <v>337</v>
      </c>
      <c r="I53" s="26" t="s">
        <v>47</v>
      </c>
      <c r="J53" s="26">
        <v>0</v>
      </c>
      <c r="K53" s="26">
        <v>1</v>
      </c>
      <c r="L53" s="26"/>
      <c r="M53" s="5">
        <f>L53/K53</f>
        <v>0</v>
      </c>
      <c r="N53" s="26"/>
      <c r="O53" s="26"/>
      <c r="P53" s="26" t="s">
        <v>395</v>
      </c>
      <c r="Q53" s="15">
        <v>354333333.33333331</v>
      </c>
      <c r="R53" s="26" t="s">
        <v>55</v>
      </c>
    </row>
    <row r="54" spans="1:18" s="7" customFormat="1" ht="15" hidden="1" x14ac:dyDescent="0.25">
      <c r="A54" s="34" t="s">
        <v>100</v>
      </c>
      <c r="B54" s="34"/>
      <c r="C54" s="34"/>
      <c r="D54" s="34"/>
      <c r="E54" s="34"/>
      <c r="F54" s="34"/>
      <c r="G54" s="34"/>
      <c r="H54" s="34"/>
      <c r="I54" s="34"/>
      <c r="J54" s="34"/>
      <c r="K54" s="34"/>
      <c r="L54" s="34"/>
      <c r="M54" s="22">
        <f>+AVERAGE(M53)</f>
        <v>0</v>
      </c>
      <c r="N54" s="6"/>
      <c r="O54" s="6"/>
      <c r="P54" s="26"/>
      <c r="Q54" s="15"/>
      <c r="R54" s="26"/>
    </row>
    <row r="55" spans="1:18" s="4" customFormat="1" ht="71.25" hidden="1" x14ac:dyDescent="0.25">
      <c r="A55" s="24" t="s">
        <v>69</v>
      </c>
      <c r="B55" s="24" t="s">
        <v>176</v>
      </c>
      <c r="C55" s="24" t="s">
        <v>90</v>
      </c>
      <c r="D55" s="24" t="s">
        <v>124</v>
      </c>
      <c r="E55" s="26" t="s">
        <v>335</v>
      </c>
      <c r="F55" s="8"/>
      <c r="G55" s="26" t="s">
        <v>339</v>
      </c>
      <c r="H55" s="26" t="s">
        <v>338</v>
      </c>
      <c r="I55" s="26" t="s">
        <v>47</v>
      </c>
      <c r="J55" s="26">
        <v>0</v>
      </c>
      <c r="K55" s="26">
        <v>1</v>
      </c>
      <c r="L55" s="26"/>
      <c r="M55" s="5">
        <f>L55/K55</f>
        <v>0</v>
      </c>
      <c r="N55" s="26"/>
      <c r="O55" s="26"/>
      <c r="P55" s="26" t="s">
        <v>395</v>
      </c>
      <c r="Q55" s="15">
        <v>354333333.33333331</v>
      </c>
      <c r="R55" s="26" t="s">
        <v>55</v>
      </c>
    </row>
    <row r="56" spans="1:18" s="7" customFormat="1" ht="15" hidden="1" x14ac:dyDescent="0.25">
      <c r="A56" s="34" t="s">
        <v>100</v>
      </c>
      <c r="B56" s="34"/>
      <c r="C56" s="34"/>
      <c r="D56" s="34"/>
      <c r="E56" s="34"/>
      <c r="F56" s="34"/>
      <c r="G56" s="34"/>
      <c r="H56" s="34"/>
      <c r="I56" s="34"/>
      <c r="J56" s="34"/>
      <c r="K56" s="34"/>
      <c r="L56" s="34"/>
      <c r="M56" s="22">
        <f>+AVERAGE(M55)</f>
        <v>0</v>
      </c>
      <c r="N56" s="6"/>
      <c r="O56" s="6"/>
      <c r="P56" s="26"/>
      <c r="Q56" s="15"/>
      <c r="R56" s="26"/>
    </row>
    <row r="57" spans="1:18" s="4" customFormat="1" ht="142.5" hidden="1" customHeight="1" x14ac:dyDescent="0.25">
      <c r="A57" s="24" t="s">
        <v>69</v>
      </c>
      <c r="B57" s="24" t="s">
        <v>176</v>
      </c>
      <c r="C57" s="24" t="s">
        <v>90</v>
      </c>
      <c r="D57" s="24" t="s">
        <v>125</v>
      </c>
      <c r="E57" s="26" t="s">
        <v>336</v>
      </c>
      <c r="F57" s="8"/>
      <c r="G57" s="26" t="s">
        <v>178</v>
      </c>
      <c r="H57" s="12" t="s">
        <v>340</v>
      </c>
      <c r="I57" s="26" t="s">
        <v>47</v>
      </c>
      <c r="J57" s="26">
        <v>0</v>
      </c>
      <c r="K57" s="26">
        <v>25</v>
      </c>
      <c r="L57" s="26"/>
      <c r="M57" s="5">
        <f>L57/K57</f>
        <v>0</v>
      </c>
      <c r="N57" s="26"/>
      <c r="O57" s="26"/>
      <c r="P57" s="26" t="s">
        <v>395</v>
      </c>
      <c r="Q57" s="15">
        <v>354333333.33333331</v>
      </c>
      <c r="R57" s="26" t="s">
        <v>55</v>
      </c>
    </row>
    <row r="58" spans="1:18" s="7" customFormat="1" ht="15" hidden="1" x14ac:dyDescent="0.25">
      <c r="A58" s="34" t="s">
        <v>100</v>
      </c>
      <c r="B58" s="34"/>
      <c r="C58" s="34"/>
      <c r="D58" s="34"/>
      <c r="E58" s="34"/>
      <c r="F58" s="34"/>
      <c r="G58" s="34"/>
      <c r="H58" s="34"/>
      <c r="I58" s="34"/>
      <c r="J58" s="34"/>
      <c r="K58" s="34"/>
      <c r="L58" s="34"/>
      <c r="M58" s="22">
        <f>+AVERAGE(M57)</f>
        <v>0</v>
      </c>
      <c r="N58" s="6"/>
      <c r="O58" s="6"/>
      <c r="P58" s="26"/>
      <c r="Q58" s="15"/>
      <c r="R58" s="26"/>
    </row>
    <row r="59" spans="1:18" s="4" customFormat="1" ht="114" hidden="1" x14ac:dyDescent="0.25">
      <c r="A59" s="36" t="s">
        <v>81</v>
      </c>
      <c r="B59" s="36" t="s">
        <v>179</v>
      </c>
      <c r="C59" s="24" t="s">
        <v>91</v>
      </c>
      <c r="D59" s="36" t="s">
        <v>106</v>
      </c>
      <c r="E59" s="26" t="s">
        <v>341</v>
      </c>
      <c r="F59" s="8"/>
      <c r="G59" s="12" t="s">
        <v>180</v>
      </c>
      <c r="H59" s="26" t="s">
        <v>342</v>
      </c>
      <c r="I59" s="26" t="s">
        <v>47</v>
      </c>
      <c r="J59" s="26">
        <v>0</v>
      </c>
      <c r="K59" s="26">
        <v>3</v>
      </c>
      <c r="L59" s="26"/>
      <c r="M59" s="5">
        <f>L59/K59</f>
        <v>0</v>
      </c>
      <c r="N59" s="26"/>
      <c r="O59" s="26"/>
      <c r="P59" s="26" t="s">
        <v>385</v>
      </c>
      <c r="Q59" s="15">
        <v>1193625000</v>
      </c>
      <c r="R59" s="26" t="s">
        <v>55</v>
      </c>
    </row>
    <row r="60" spans="1:18" s="4" customFormat="1" ht="57" hidden="1" x14ac:dyDescent="0.25">
      <c r="A60" s="36"/>
      <c r="B60" s="36"/>
      <c r="C60" s="24" t="s">
        <v>91</v>
      </c>
      <c r="D60" s="36"/>
      <c r="E60" s="26" t="s">
        <v>343</v>
      </c>
      <c r="F60" s="8"/>
      <c r="G60" s="12" t="s">
        <v>345</v>
      </c>
      <c r="H60" s="26" t="s">
        <v>344</v>
      </c>
      <c r="I60" s="26" t="s">
        <v>47</v>
      </c>
      <c r="J60" s="26">
        <v>0</v>
      </c>
      <c r="K60" s="26">
        <v>1000</v>
      </c>
      <c r="L60" s="26"/>
      <c r="M60" s="5">
        <f>L60/K60</f>
        <v>0</v>
      </c>
      <c r="N60" s="26"/>
      <c r="O60" s="26"/>
      <c r="P60" s="26" t="s">
        <v>385</v>
      </c>
      <c r="Q60" s="15">
        <v>1193625000</v>
      </c>
      <c r="R60" s="26" t="s">
        <v>55</v>
      </c>
    </row>
    <row r="61" spans="1:18" s="4" customFormat="1" ht="67.5" hidden="1" customHeight="1" x14ac:dyDescent="0.25">
      <c r="A61" s="36"/>
      <c r="B61" s="36"/>
      <c r="C61" s="24" t="s">
        <v>91</v>
      </c>
      <c r="D61" s="36"/>
      <c r="E61" s="37" t="s">
        <v>349</v>
      </c>
      <c r="F61" s="39"/>
      <c r="G61" s="12" t="s">
        <v>181</v>
      </c>
      <c r="H61" s="26" t="s">
        <v>346</v>
      </c>
      <c r="I61" s="26" t="s">
        <v>47</v>
      </c>
      <c r="J61" s="26">
        <v>0</v>
      </c>
      <c r="K61" s="26">
        <v>25</v>
      </c>
      <c r="L61" s="26"/>
      <c r="M61" s="5">
        <f>L61/K61</f>
        <v>0</v>
      </c>
      <c r="N61" s="26"/>
      <c r="O61" s="26"/>
      <c r="P61" s="26" t="s">
        <v>404</v>
      </c>
      <c r="Q61" s="15">
        <v>1193625000</v>
      </c>
      <c r="R61" s="37" t="s">
        <v>55</v>
      </c>
    </row>
    <row r="62" spans="1:18" s="4" customFormat="1" ht="49.5" hidden="1" customHeight="1" x14ac:dyDescent="0.25">
      <c r="A62" s="36"/>
      <c r="B62" s="36"/>
      <c r="C62" s="24" t="s">
        <v>91</v>
      </c>
      <c r="D62" s="36"/>
      <c r="E62" s="37"/>
      <c r="F62" s="39"/>
      <c r="G62" s="12" t="s">
        <v>347</v>
      </c>
      <c r="H62" s="26" t="s">
        <v>348</v>
      </c>
      <c r="I62" s="26" t="s">
        <v>47</v>
      </c>
      <c r="J62" s="26">
        <v>0</v>
      </c>
      <c r="K62" s="26">
        <v>2</v>
      </c>
      <c r="L62" s="26"/>
      <c r="M62" s="5">
        <f>L62/K62</f>
        <v>0</v>
      </c>
      <c r="N62" s="26"/>
      <c r="O62" s="26"/>
      <c r="P62" s="26" t="s">
        <v>386</v>
      </c>
      <c r="Q62" s="15">
        <v>1193625000</v>
      </c>
      <c r="R62" s="37"/>
    </row>
    <row r="63" spans="1:18" s="7" customFormat="1" ht="15" hidden="1" x14ac:dyDescent="0.25">
      <c r="A63" s="34" t="s">
        <v>100</v>
      </c>
      <c r="B63" s="34"/>
      <c r="C63" s="34"/>
      <c r="D63" s="34"/>
      <c r="E63" s="34"/>
      <c r="F63" s="34"/>
      <c r="G63" s="34"/>
      <c r="H63" s="34"/>
      <c r="I63" s="34"/>
      <c r="J63" s="34"/>
      <c r="K63" s="34"/>
      <c r="L63" s="34"/>
      <c r="M63" s="22">
        <f>+AVERAGE(M59:M62)</f>
        <v>0</v>
      </c>
      <c r="N63" s="6"/>
      <c r="O63" s="6"/>
      <c r="P63" s="26"/>
      <c r="Q63" s="15"/>
      <c r="R63" s="26"/>
    </row>
    <row r="64" spans="1:18" s="4" customFormat="1" ht="43.5" hidden="1" x14ac:dyDescent="0.25">
      <c r="A64" s="24" t="s">
        <v>81</v>
      </c>
      <c r="B64" s="24" t="s">
        <v>182</v>
      </c>
      <c r="C64" s="24" t="s">
        <v>92</v>
      </c>
      <c r="D64" s="24" t="s">
        <v>126</v>
      </c>
      <c r="E64" s="26" t="s">
        <v>350</v>
      </c>
      <c r="F64" s="8"/>
      <c r="G64" s="12" t="s">
        <v>183</v>
      </c>
      <c r="H64" s="26" t="s">
        <v>351</v>
      </c>
      <c r="I64" s="26" t="s">
        <v>47</v>
      </c>
      <c r="J64" s="26">
        <v>0</v>
      </c>
      <c r="K64" s="26">
        <v>1</v>
      </c>
      <c r="L64" s="26"/>
      <c r="M64" s="5">
        <f>L64/K64</f>
        <v>0</v>
      </c>
      <c r="N64" s="26"/>
      <c r="O64" s="26"/>
      <c r="P64" s="26" t="s">
        <v>396</v>
      </c>
      <c r="Q64" s="15">
        <f>+'[1]POAI 2019 PCJIC'!$I$18</f>
        <v>4468700000</v>
      </c>
      <c r="R64" s="26" t="s">
        <v>55</v>
      </c>
    </row>
    <row r="65" spans="1:18" s="7" customFormat="1" ht="15" hidden="1" x14ac:dyDescent="0.25">
      <c r="A65" s="34" t="s">
        <v>100</v>
      </c>
      <c r="B65" s="34"/>
      <c r="C65" s="34"/>
      <c r="D65" s="34"/>
      <c r="E65" s="34"/>
      <c r="F65" s="34"/>
      <c r="G65" s="34"/>
      <c r="H65" s="34"/>
      <c r="I65" s="34"/>
      <c r="J65" s="34"/>
      <c r="K65" s="34"/>
      <c r="L65" s="34"/>
      <c r="M65" s="22">
        <f>+AVERAGE(M64:M64)</f>
        <v>0</v>
      </c>
      <c r="N65" s="6"/>
      <c r="O65" s="6"/>
      <c r="P65" s="26"/>
      <c r="Q65" s="15"/>
      <c r="R65" s="26"/>
    </row>
    <row r="66" spans="1:18" s="33" customFormat="1" ht="92.25" hidden="1" customHeight="1" x14ac:dyDescent="0.25">
      <c r="A66" s="45" t="s">
        <v>81</v>
      </c>
      <c r="B66" s="45" t="s">
        <v>184</v>
      </c>
      <c r="C66" s="16" t="s">
        <v>93</v>
      </c>
      <c r="D66" s="45" t="s">
        <v>185</v>
      </c>
      <c r="E66" s="16" t="s">
        <v>353</v>
      </c>
      <c r="F66" s="17"/>
      <c r="G66" s="18" t="s">
        <v>127</v>
      </c>
      <c r="H66" s="18" t="s">
        <v>354</v>
      </c>
      <c r="I66" s="16" t="s">
        <v>47</v>
      </c>
      <c r="J66" s="16">
        <v>0</v>
      </c>
      <c r="K66" s="16">
        <v>25</v>
      </c>
      <c r="L66" s="16"/>
      <c r="M66" s="19">
        <f>L66/K66</f>
        <v>0</v>
      </c>
      <c r="N66" s="16"/>
      <c r="O66" s="16"/>
      <c r="P66" s="16" t="s">
        <v>396</v>
      </c>
      <c r="Q66" s="32">
        <v>30000000</v>
      </c>
      <c r="R66" s="16" t="s">
        <v>55</v>
      </c>
    </row>
    <row r="67" spans="1:18" s="33" customFormat="1" ht="104.25" hidden="1" customHeight="1" x14ac:dyDescent="0.25">
      <c r="A67" s="45"/>
      <c r="B67" s="45"/>
      <c r="C67" s="16" t="s">
        <v>93</v>
      </c>
      <c r="D67" s="45"/>
      <c r="E67" s="45" t="s">
        <v>352</v>
      </c>
      <c r="F67" s="46"/>
      <c r="G67" s="18" t="s">
        <v>128</v>
      </c>
      <c r="H67" s="18" t="s">
        <v>355</v>
      </c>
      <c r="I67" s="16" t="s">
        <v>47</v>
      </c>
      <c r="J67" s="16">
        <v>0</v>
      </c>
      <c r="K67" s="16">
        <v>25</v>
      </c>
      <c r="L67" s="16"/>
      <c r="M67" s="19">
        <f>L67/K67</f>
        <v>0</v>
      </c>
      <c r="N67" s="16"/>
      <c r="O67" s="16"/>
      <c r="P67" s="16" t="s">
        <v>396</v>
      </c>
      <c r="Q67" s="32">
        <v>30000000</v>
      </c>
      <c r="R67" s="45" t="s">
        <v>55</v>
      </c>
    </row>
    <row r="68" spans="1:18" s="33" customFormat="1" ht="122.25" hidden="1" customHeight="1" x14ac:dyDescent="0.25">
      <c r="A68" s="45"/>
      <c r="B68" s="45"/>
      <c r="C68" s="16" t="s">
        <v>93</v>
      </c>
      <c r="D68" s="45"/>
      <c r="E68" s="45"/>
      <c r="F68" s="46"/>
      <c r="G68" s="18" t="s">
        <v>186</v>
      </c>
      <c r="H68" s="18" t="s">
        <v>356</v>
      </c>
      <c r="I68" s="16" t="s">
        <v>47</v>
      </c>
      <c r="J68" s="16">
        <v>0</v>
      </c>
      <c r="K68" s="16">
        <v>25</v>
      </c>
      <c r="L68" s="16"/>
      <c r="M68" s="19">
        <f>L68/K68</f>
        <v>0</v>
      </c>
      <c r="N68" s="16"/>
      <c r="O68" s="16"/>
      <c r="P68" s="16" t="s">
        <v>396</v>
      </c>
      <c r="Q68" s="32">
        <v>11000000</v>
      </c>
      <c r="R68" s="45"/>
    </row>
    <row r="69" spans="1:18" s="7" customFormat="1" ht="15" hidden="1" x14ac:dyDescent="0.25">
      <c r="A69" s="34" t="s">
        <v>100</v>
      </c>
      <c r="B69" s="34"/>
      <c r="C69" s="34"/>
      <c r="D69" s="34"/>
      <c r="E69" s="34"/>
      <c r="F69" s="34"/>
      <c r="G69" s="34"/>
      <c r="H69" s="34"/>
      <c r="I69" s="34"/>
      <c r="J69" s="34"/>
      <c r="K69" s="34"/>
      <c r="L69" s="34"/>
      <c r="M69" s="22">
        <f>+AVERAGE(M67:M68)</f>
        <v>0</v>
      </c>
      <c r="N69" s="6"/>
      <c r="O69" s="6"/>
      <c r="P69" s="26"/>
      <c r="Q69" s="15"/>
      <c r="R69" s="26"/>
    </row>
    <row r="70" spans="1:18" s="4" customFormat="1" ht="110.25" hidden="1" customHeight="1" x14ac:dyDescent="0.25">
      <c r="A70" s="24" t="s">
        <v>81</v>
      </c>
      <c r="B70" s="24" t="s">
        <v>187</v>
      </c>
      <c r="C70" s="24" t="s">
        <v>94</v>
      </c>
      <c r="D70" s="24" t="s">
        <v>129</v>
      </c>
      <c r="E70" s="26" t="s">
        <v>357</v>
      </c>
      <c r="F70" s="8"/>
      <c r="G70" s="12" t="s">
        <v>198</v>
      </c>
      <c r="H70" s="12" t="s">
        <v>358</v>
      </c>
      <c r="I70" s="26" t="s">
        <v>47</v>
      </c>
      <c r="J70" s="26">
        <v>0</v>
      </c>
      <c r="K70" s="26">
        <v>100</v>
      </c>
      <c r="L70" s="26"/>
      <c r="M70" s="5">
        <f>L70/K70</f>
        <v>0</v>
      </c>
      <c r="N70" s="26"/>
      <c r="O70" s="26"/>
      <c r="P70" s="26" t="s">
        <v>396</v>
      </c>
      <c r="Q70" s="15">
        <f>+'[1]POAI 2019 PCJIC'!$I$20/2</f>
        <v>50000000</v>
      </c>
      <c r="R70" s="26" t="s">
        <v>55</v>
      </c>
    </row>
    <row r="71" spans="1:18" s="7" customFormat="1" ht="15" hidden="1" x14ac:dyDescent="0.25">
      <c r="A71" s="34" t="s">
        <v>100</v>
      </c>
      <c r="B71" s="34"/>
      <c r="C71" s="34"/>
      <c r="D71" s="34"/>
      <c r="E71" s="34"/>
      <c r="F71" s="34"/>
      <c r="G71" s="34"/>
      <c r="H71" s="34"/>
      <c r="I71" s="34"/>
      <c r="J71" s="34"/>
      <c r="K71" s="34"/>
      <c r="L71" s="34"/>
      <c r="M71" s="22">
        <f>+AVERAGE(M70)</f>
        <v>0</v>
      </c>
      <c r="N71" s="6"/>
      <c r="O71" s="6"/>
      <c r="P71" s="26"/>
      <c r="Q71" s="15"/>
      <c r="R71" s="26"/>
    </row>
    <row r="72" spans="1:18" s="4" customFormat="1" ht="57" hidden="1" customHeight="1" x14ac:dyDescent="0.25">
      <c r="A72" s="36" t="s">
        <v>81</v>
      </c>
      <c r="B72" s="36" t="s">
        <v>187</v>
      </c>
      <c r="C72" s="24" t="s">
        <v>94</v>
      </c>
      <c r="D72" s="36" t="s">
        <v>189</v>
      </c>
      <c r="E72" s="37" t="s">
        <v>359</v>
      </c>
      <c r="F72" s="8"/>
      <c r="G72" s="12" t="s">
        <v>199</v>
      </c>
      <c r="H72" s="26" t="s">
        <v>360</v>
      </c>
      <c r="I72" s="26" t="s">
        <v>47</v>
      </c>
      <c r="J72" s="26">
        <v>0</v>
      </c>
      <c r="K72" s="26">
        <v>1</v>
      </c>
      <c r="L72" s="26"/>
      <c r="M72" s="5">
        <f>L72/K72</f>
        <v>0</v>
      </c>
      <c r="N72" s="26"/>
      <c r="O72" s="26"/>
      <c r="P72" s="26" t="s">
        <v>396</v>
      </c>
      <c r="Q72" s="47">
        <f>+'[1]POAI 2019 PCJIC'!$I$20/2</f>
        <v>50000000</v>
      </c>
      <c r="R72" s="37" t="s">
        <v>55</v>
      </c>
    </row>
    <row r="73" spans="1:18" s="4" customFormat="1" ht="99" hidden="1" customHeight="1" x14ac:dyDescent="0.25">
      <c r="A73" s="36"/>
      <c r="B73" s="36"/>
      <c r="C73" s="24" t="s">
        <v>94</v>
      </c>
      <c r="D73" s="36"/>
      <c r="E73" s="37"/>
      <c r="F73" s="8"/>
      <c r="G73" s="12" t="s">
        <v>200</v>
      </c>
      <c r="H73" s="12" t="s">
        <v>361</v>
      </c>
      <c r="I73" s="26" t="s">
        <v>47</v>
      </c>
      <c r="J73" s="26">
        <v>0</v>
      </c>
      <c r="K73" s="21">
        <v>0.03</v>
      </c>
      <c r="L73" s="26"/>
      <c r="M73" s="5">
        <f>L73/K73</f>
        <v>0</v>
      </c>
      <c r="N73" s="26"/>
      <c r="O73" s="26"/>
      <c r="P73" s="26" t="s">
        <v>396</v>
      </c>
      <c r="Q73" s="48"/>
      <c r="R73" s="37"/>
    </row>
    <row r="74" spans="1:18" s="7" customFormat="1" ht="15" hidden="1" x14ac:dyDescent="0.25">
      <c r="A74" s="34" t="s">
        <v>100</v>
      </c>
      <c r="B74" s="34"/>
      <c r="C74" s="34"/>
      <c r="D74" s="34"/>
      <c r="E74" s="34"/>
      <c r="F74" s="34"/>
      <c r="G74" s="34"/>
      <c r="H74" s="34"/>
      <c r="I74" s="34"/>
      <c r="J74" s="34"/>
      <c r="K74" s="34"/>
      <c r="L74" s="34"/>
      <c r="M74" s="22">
        <f>+AVERAGE(M72:M73)</f>
        <v>0</v>
      </c>
      <c r="N74" s="6"/>
      <c r="O74" s="6"/>
      <c r="P74" s="26"/>
      <c r="Q74" s="15"/>
      <c r="R74" s="26"/>
    </row>
    <row r="75" spans="1:18" s="4" customFormat="1" ht="66" hidden="1" customHeight="1" x14ac:dyDescent="0.25">
      <c r="A75" s="36" t="s">
        <v>81</v>
      </c>
      <c r="B75" s="36" t="s">
        <v>201</v>
      </c>
      <c r="C75" s="24" t="s">
        <v>95</v>
      </c>
      <c r="D75" s="36" t="s">
        <v>131</v>
      </c>
      <c r="E75" s="37" t="s">
        <v>362</v>
      </c>
      <c r="F75" s="39"/>
      <c r="G75" s="12" t="s">
        <v>203</v>
      </c>
      <c r="H75" s="26" t="s">
        <v>363</v>
      </c>
      <c r="I75" s="26" t="s">
        <v>47</v>
      </c>
      <c r="J75" s="26">
        <v>0</v>
      </c>
      <c r="K75" s="26">
        <v>1</v>
      </c>
      <c r="L75" s="26"/>
      <c r="M75" s="5">
        <f>L75/K75</f>
        <v>0</v>
      </c>
      <c r="N75" s="26"/>
      <c r="O75" s="26"/>
      <c r="P75" s="26" t="s">
        <v>387</v>
      </c>
      <c r="Q75" s="47">
        <v>72941285.714285702</v>
      </c>
      <c r="R75" s="37" t="s">
        <v>55</v>
      </c>
    </row>
    <row r="76" spans="1:18" s="4" customFormat="1" ht="48" hidden="1" customHeight="1" x14ac:dyDescent="0.25">
      <c r="A76" s="36"/>
      <c r="B76" s="36"/>
      <c r="C76" s="24" t="s">
        <v>95</v>
      </c>
      <c r="D76" s="36"/>
      <c r="E76" s="37"/>
      <c r="F76" s="39"/>
      <c r="G76" s="12" t="s">
        <v>204</v>
      </c>
      <c r="H76" s="26" t="s">
        <v>364</v>
      </c>
      <c r="I76" s="26" t="s">
        <v>47</v>
      </c>
      <c r="J76" s="26">
        <v>0</v>
      </c>
      <c r="K76" s="26">
        <v>50</v>
      </c>
      <c r="L76" s="26"/>
      <c r="M76" s="5">
        <f>L76/K76</f>
        <v>0</v>
      </c>
      <c r="N76" s="26"/>
      <c r="O76" s="26"/>
      <c r="P76" s="26" t="s">
        <v>387</v>
      </c>
      <c r="Q76" s="48"/>
      <c r="R76" s="37"/>
    </row>
    <row r="77" spans="1:18" s="7" customFormat="1" ht="33" hidden="1" customHeight="1" x14ac:dyDescent="0.25">
      <c r="A77" s="34" t="s">
        <v>100</v>
      </c>
      <c r="B77" s="34"/>
      <c r="C77" s="34"/>
      <c r="D77" s="34"/>
      <c r="E77" s="34"/>
      <c r="F77" s="34"/>
      <c r="G77" s="34"/>
      <c r="H77" s="34"/>
      <c r="I77" s="34"/>
      <c r="J77" s="34"/>
      <c r="K77" s="34"/>
      <c r="L77" s="34"/>
      <c r="M77" s="22">
        <f>+AVERAGE(M75:M76)</f>
        <v>0</v>
      </c>
      <c r="N77" s="6"/>
      <c r="O77" s="6"/>
      <c r="P77" s="26"/>
      <c r="Q77" s="15"/>
      <c r="R77" s="26"/>
    </row>
    <row r="78" spans="1:18" s="4" customFormat="1" ht="123" hidden="1" customHeight="1" x14ac:dyDescent="0.25">
      <c r="A78" s="24" t="s">
        <v>81</v>
      </c>
      <c r="B78" s="24" t="s">
        <v>201</v>
      </c>
      <c r="C78" s="24" t="s">
        <v>95</v>
      </c>
      <c r="D78" s="24" t="s">
        <v>132</v>
      </c>
      <c r="E78" s="26" t="s">
        <v>365</v>
      </c>
      <c r="F78" s="8"/>
      <c r="G78" s="12" t="s">
        <v>205</v>
      </c>
      <c r="H78" s="26" t="s">
        <v>366</v>
      </c>
      <c r="I78" s="26" t="s">
        <v>47</v>
      </c>
      <c r="J78" s="26">
        <v>0</v>
      </c>
      <c r="K78" s="26">
        <v>1</v>
      </c>
      <c r="L78" s="26"/>
      <c r="M78" s="5">
        <f>L78/K78</f>
        <v>0</v>
      </c>
      <c r="N78" s="26"/>
      <c r="O78" s="26"/>
      <c r="P78" s="26" t="s">
        <v>387</v>
      </c>
      <c r="Q78" s="15">
        <v>72941285.714285702</v>
      </c>
      <c r="R78" s="26" t="s">
        <v>55</v>
      </c>
    </row>
    <row r="79" spans="1:18" s="7" customFormat="1" ht="15" hidden="1" x14ac:dyDescent="0.25">
      <c r="A79" s="34" t="s">
        <v>100</v>
      </c>
      <c r="B79" s="34"/>
      <c r="C79" s="34"/>
      <c r="D79" s="34"/>
      <c r="E79" s="34"/>
      <c r="F79" s="34"/>
      <c r="G79" s="34"/>
      <c r="H79" s="34"/>
      <c r="I79" s="34"/>
      <c r="J79" s="34"/>
      <c r="K79" s="34"/>
      <c r="L79" s="34"/>
      <c r="M79" s="22">
        <f>+AVERAGE(M78)</f>
        <v>0</v>
      </c>
      <c r="N79" s="6"/>
      <c r="O79" s="6"/>
      <c r="P79" s="26"/>
      <c r="Q79" s="15"/>
      <c r="R79" s="26"/>
    </row>
    <row r="80" spans="1:18" s="4" customFormat="1" ht="65.25" hidden="1" customHeight="1" x14ac:dyDescent="0.25">
      <c r="A80" s="36" t="s">
        <v>81</v>
      </c>
      <c r="B80" s="36" t="s">
        <v>201</v>
      </c>
      <c r="C80" s="24" t="s">
        <v>95</v>
      </c>
      <c r="D80" s="36" t="s">
        <v>133</v>
      </c>
      <c r="E80" s="37" t="s">
        <v>367</v>
      </c>
      <c r="F80" s="39"/>
      <c r="G80" s="12" t="s">
        <v>206</v>
      </c>
      <c r="H80" s="13" t="s">
        <v>374</v>
      </c>
      <c r="I80" s="26" t="s">
        <v>47</v>
      </c>
      <c r="J80" s="26">
        <v>0</v>
      </c>
      <c r="K80" s="26">
        <v>40</v>
      </c>
      <c r="L80" s="26"/>
      <c r="M80" s="5">
        <f>L80/K80</f>
        <v>0</v>
      </c>
      <c r="N80" s="26"/>
      <c r="O80" s="26"/>
      <c r="P80" s="26" t="s">
        <v>405</v>
      </c>
      <c r="Q80" s="47">
        <v>72941285.714285702</v>
      </c>
      <c r="R80" s="37" t="s">
        <v>55</v>
      </c>
    </row>
    <row r="81" spans="1:18" s="4" customFormat="1" ht="100.5" hidden="1" x14ac:dyDescent="0.25">
      <c r="A81" s="36"/>
      <c r="B81" s="36"/>
      <c r="C81" s="24" t="s">
        <v>95</v>
      </c>
      <c r="D81" s="36"/>
      <c r="E81" s="37"/>
      <c r="F81" s="39"/>
      <c r="G81" s="12" t="s">
        <v>207</v>
      </c>
      <c r="H81" s="12" t="s">
        <v>368</v>
      </c>
      <c r="I81" s="26" t="s">
        <v>47</v>
      </c>
      <c r="J81" s="26">
        <v>0</v>
      </c>
      <c r="K81" s="26">
        <v>80</v>
      </c>
      <c r="L81" s="26"/>
      <c r="M81" s="5">
        <f>L81/K81</f>
        <v>0</v>
      </c>
      <c r="N81" s="26"/>
      <c r="O81" s="26"/>
      <c r="P81" s="26" t="s">
        <v>405</v>
      </c>
      <c r="Q81" s="60"/>
      <c r="R81" s="37"/>
    </row>
    <row r="82" spans="1:18" s="4" customFormat="1" ht="106.5" hidden="1" customHeight="1" x14ac:dyDescent="0.25">
      <c r="A82" s="36"/>
      <c r="B82" s="36"/>
      <c r="C82" s="24" t="s">
        <v>95</v>
      </c>
      <c r="D82" s="36"/>
      <c r="E82" s="37"/>
      <c r="F82" s="39"/>
      <c r="G82" s="12" t="s">
        <v>208</v>
      </c>
      <c r="H82" s="12" t="s">
        <v>369</v>
      </c>
      <c r="I82" s="26" t="s">
        <v>47</v>
      </c>
      <c r="J82" s="26">
        <v>0</v>
      </c>
      <c r="K82" s="26">
        <v>30</v>
      </c>
      <c r="L82" s="26"/>
      <c r="M82" s="5">
        <f>L82/K82</f>
        <v>0</v>
      </c>
      <c r="N82" s="26"/>
      <c r="O82" s="26"/>
      <c r="P82" s="26" t="s">
        <v>405</v>
      </c>
      <c r="Q82" s="48"/>
      <c r="R82" s="37"/>
    </row>
    <row r="83" spans="1:18" s="7" customFormat="1" ht="15" hidden="1" x14ac:dyDescent="0.25">
      <c r="A83" s="34" t="s">
        <v>100</v>
      </c>
      <c r="B83" s="34"/>
      <c r="C83" s="34"/>
      <c r="D83" s="34"/>
      <c r="E83" s="34"/>
      <c r="F83" s="34"/>
      <c r="G83" s="34"/>
      <c r="H83" s="34"/>
      <c r="I83" s="34"/>
      <c r="J83" s="34"/>
      <c r="K83" s="34"/>
      <c r="L83" s="34"/>
      <c r="M83" s="22">
        <f>+AVERAGE(M82)</f>
        <v>0</v>
      </c>
      <c r="N83" s="6"/>
      <c r="O83" s="6"/>
      <c r="P83" s="26"/>
      <c r="Q83" s="15"/>
      <c r="R83" s="26"/>
    </row>
    <row r="84" spans="1:18" s="4" customFormat="1" ht="78.75" hidden="1" customHeight="1" x14ac:dyDescent="0.25">
      <c r="A84" s="24" t="s">
        <v>81</v>
      </c>
      <c r="B84" s="24" t="s">
        <v>201</v>
      </c>
      <c r="C84" s="24" t="s">
        <v>95</v>
      </c>
      <c r="D84" s="24" t="s">
        <v>134</v>
      </c>
      <c r="E84" s="26" t="s">
        <v>370</v>
      </c>
      <c r="F84" s="8"/>
      <c r="G84" s="12" t="s">
        <v>209</v>
      </c>
      <c r="H84" s="26" t="s">
        <v>375</v>
      </c>
      <c r="I84" s="26" t="s">
        <v>47</v>
      </c>
      <c r="J84" s="26">
        <v>0</v>
      </c>
      <c r="K84" s="26">
        <v>1</v>
      </c>
      <c r="L84" s="26"/>
      <c r="M84" s="5">
        <f>L84/K84</f>
        <v>0</v>
      </c>
      <c r="N84" s="26"/>
      <c r="O84" s="26"/>
      <c r="P84" s="26" t="s">
        <v>406</v>
      </c>
      <c r="Q84" s="15">
        <v>72941285.714285702</v>
      </c>
      <c r="R84" s="26" t="s">
        <v>55</v>
      </c>
    </row>
    <row r="85" spans="1:18" s="7" customFormat="1" ht="15" hidden="1" x14ac:dyDescent="0.25">
      <c r="A85" s="34" t="s">
        <v>100</v>
      </c>
      <c r="B85" s="34"/>
      <c r="C85" s="34"/>
      <c r="D85" s="34"/>
      <c r="E85" s="34"/>
      <c r="F85" s="34"/>
      <c r="G85" s="34"/>
      <c r="H85" s="34"/>
      <c r="I85" s="34"/>
      <c r="J85" s="34"/>
      <c r="K85" s="34"/>
      <c r="L85" s="34"/>
      <c r="M85" s="22">
        <f>+AVERAGE(M84)</f>
        <v>0</v>
      </c>
      <c r="N85" s="6"/>
      <c r="O85" s="6"/>
      <c r="P85" s="26"/>
      <c r="Q85" s="15"/>
      <c r="R85" s="26"/>
    </row>
    <row r="86" spans="1:18" s="4" customFormat="1" ht="100.5" hidden="1" x14ac:dyDescent="0.25">
      <c r="A86" s="24" t="s">
        <v>81</v>
      </c>
      <c r="B86" s="24" t="s">
        <v>201</v>
      </c>
      <c r="C86" s="24" t="s">
        <v>95</v>
      </c>
      <c r="D86" s="24" t="s">
        <v>135</v>
      </c>
      <c r="E86" s="26" t="s">
        <v>371</v>
      </c>
      <c r="F86" s="8"/>
      <c r="G86" s="12" t="s">
        <v>210</v>
      </c>
      <c r="H86" s="12" t="s">
        <v>376</v>
      </c>
      <c r="I86" s="26" t="s">
        <v>47</v>
      </c>
      <c r="J86" s="26">
        <v>0</v>
      </c>
      <c r="K86" s="26">
        <v>50</v>
      </c>
      <c r="L86" s="26"/>
      <c r="M86" s="5">
        <f>L86/K86</f>
        <v>0</v>
      </c>
      <c r="N86" s="26"/>
      <c r="O86" s="26"/>
      <c r="P86" s="26" t="s">
        <v>387</v>
      </c>
      <c r="Q86" s="15">
        <v>72941285.714285702</v>
      </c>
      <c r="R86" s="26" t="s">
        <v>55</v>
      </c>
    </row>
    <row r="87" spans="1:18" s="7" customFormat="1" ht="15" hidden="1" x14ac:dyDescent="0.25">
      <c r="A87" s="34" t="s">
        <v>100</v>
      </c>
      <c r="B87" s="34"/>
      <c r="C87" s="34"/>
      <c r="D87" s="34"/>
      <c r="E87" s="34"/>
      <c r="F87" s="34"/>
      <c r="G87" s="34"/>
      <c r="H87" s="34"/>
      <c r="I87" s="34"/>
      <c r="J87" s="34"/>
      <c r="K87" s="34"/>
      <c r="L87" s="34"/>
      <c r="M87" s="22">
        <f>+AVERAGE(M86)</f>
        <v>0</v>
      </c>
      <c r="N87" s="6"/>
      <c r="O87" s="6"/>
      <c r="P87" s="26"/>
      <c r="Q87" s="15"/>
      <c r="R87" s="26"/>
    </row>
    <row r="88" spans="1:18" s="7" customFormat="1" ht="43.5" hidden="1" x14ac:dyDescent="0.25">
      <c r="A88" s="24" t="s">
        <v>81</v>
      </c>
      <c r="B88" s="24" t="s">
        <v>201</v>
      </c>
      <c r="C88" s="24" t="s">
        <v>95</v>
      </c>
      <c r="D88" s="24" t="s">
        <v>136</v>
      </c>
      <c r="E88" s="26" t="s">
        <v>372</v>
      </c>
      <c r="F88" s="8"/>
      <c r="G88" s="12" t="s">
        <v>211</v>
      </c>
      <c r="H88" s="26" t="s">
        <v>377</v>
      </c>
      <c r="I88" s="26" t="s">
        <v>47</v>
      </c>
      <c r="J88" s="26">
        <v>0</v>
      </c>
      <c r="K88" s="26">
        <v>4</v>
      </c>
      <c r="L88" s="26"/>
      <c r="M88" s="5">
        <f>L88/K88</f>
        <v>0</v>
      </c>
      <c r="N88" s="6"/>
      <c r="O88" s="6"/>
      <c r="P88" s="26" t="s">
        <v>407</v>
      </c>
      <c r="Q88" s="15">
        <v>72941285.714285702</v>
      </c>
      <c r="R88" s="26" t="s">
        <v>55</v>
      </c>
    </row>
    <row r="89" spans="1:18" s="7" customFormat="1" ht="15" hidden="1" x14ac:dyDescent="0.25">
      <c r="A89" s="34" t="s">
        <v>100</v>
      </c>
      <c r="B89" s="34"/>
      <c r="C89" s="34"/>
      <c r="D89" s="34"/>
      <c r="E89" s="34"/>
      <c r="F89" s="34"/>
      <c r="G89" s="34"/>
      <c r="H89" s="34"/>
      <c r="I89" s="34"/>
      <c r="J89" s="34"/>
      <c r="K89" s="34"/>
      <c r="L89" s="34"/>
      <c r="M89" s="22">
        <f>+AVERAGE(M88)</f>
        <v>0</v>
      </c>
      <c r="N89" s="6"/>
      <c r="O89" s="6"/>
      <c r="P89" s="26"/>
      <c r="Q89" s="15"/>
      <c r="R89" s="26"/>
    </row>
    <row r="90" spans="1:18" s="20" customFormat="1" ht="57" hidden="1" x14ac:dyDescent="0.25">
      <c r="A90" s="16" t="s">
        <v>81</v>
      </c>
      <c r="B90" s="16" t="s">
        <v>201</v>
      </c>
      <c r="C90" s="16" t="s">
        <v>95</v>
      </c>
      <c r="D90" s="16" t="s">
        <v>138</v>
      </c>
      <c r="E90" s="16" t="s">
        <v>379</v>
      </c>
      <c r="F90" s="17"/>
      <c r="G90" s="18" t="s">
        <v>212</v>
      </c>
      <c r="H90" s="16" t="s">
        <v>378</v>
      </c>
      <c r="I90" s="16" t="s">
        <v>47</v>
      </c>
      <c r="J90" s="16">
        <v>0</v>
      </c>
      <c r="K90" s="16">
        <v>1</v>
      </c>
      <c r="L90" s="16"/>
      <c r="M90" s="19">
        <f>L90/K90</f>
        <v>0</v>
      </c>
      <c r="N90" s="11"/>
      <c r="O90" s="11"/>
      <c r="P90" s="16" t="s">
        <v>387</v>
      </c>
      <c r="Q90" s="15">
        <v>72941285.714285702</v>
      </c>
      <c r="R90" s="16" t="s">
        <v>55</v>
      </c>
    </row>
    <row r="91" spans="1:18" s="7" customFormat="1" ht="15" hidden="1" x14ac:dyDescent="0.25">
      <c r="A91" s="23"/>
      <c r="B91" s="23"/>
      <c r="C91" s="23"/>
      <c r="D91" s="23"/>
      <c r="E91" s="23"/>
      <c r="F91" s="23"/>
      <c r="G91" s="23"/>
      <c r="H91" s="23"/>
      <c r="I91" s="23"/>
      <c r="J91" s="23"/>
      <c r="K91" s="23"/>
      <c r="L91" s="23"/>
      <c r="M91" s="22"/>
      <c r="N91" s="6"/>
      <c r="O91" s="6"/>
      <c r="P91" s="26"/>
      <c r="Q91" s="15"/>
      <c r="R91" s="26"/>
    </row>
    <row r="92" spans="1:18" s="4" customFormat="1" ht="91.5" hidden="1" customHeight="1" x14ac:dyDescent="0.25">
      <c r="A92" s="24" t="s">
        <v>98</v>
      </c>
      <c r="B92" s="24" t="s">
        <v>202</v>
      </c>
      <c r="C92" s="24" t="s">
        <v>96</v>
      </c>
      <c r="D92" s="24" t="s">
        <v>143</v>
      </c>
      <c r="E92" s="26" t="s">
        <v>381</v>
      </c>
      <c r="F92" s="5"/>
      <c r="G92" s="12" t="s">
        <v>380</v>
      </c>
      <c r="H92" s="12" t="s">
        <v>382</v>
      </c>
      <c r="I92" s="26" t="s">
        <v>47</v>
      </c>
      <c r="J92" s="26">
        <v>0</v>
      </c>
      <c r="K92" s="26">
        <v>10</v>
      </c>
      <c r="L92" s="26"/>
      <c r="M92" s="5">
        <f>L92/K92</f>
        <v>0</v>
      </c>
      <c r="N92" s="26"/>
      <c r="O92" s="26"/>
      <c r="P92" s="26" t="s">
        <v>387</v>
      </c>
      <c r="Q92" s="15">
        <v>16666666.666666666</v>
      </c>
      <c r="R92" s="26" t="s">
        <v>55</v>
      </c>
    </row>
    <row r="93" spans="1:18" s="7" customFormat="1" ht="14.25" hidden="1" customHeight="1" x14ac:dyDescent="0.25">
      <c r="A93" s="34" t="s">
        <v>100</v>
      </c>
      <c r="B93" s="34"/>
      <c r="C93" s="34"/>
      <c r="D93" s="34"/>
      <c r="E93" s="34"/>
      <c r="F93" s="34"/>
      <c r="G93" s="34"/>
      <c r="H93" s="34"/>
      <c r="I93" s="34"/>
      <c r="J93" s="34"/>
      <c r="K93" s="34"/>
      <c r="L93" s="34"/>
      <c r="M93" s="22">
        <f>+AVERAGE(M92)</f>
        <v>0</v>
      </c>
      <c r="N93" s="6"/>
      <c r="O93" s="6"/>
      <c r="P93" s="26"/>
      <c r="Q93" s="15"/>
      <c r="R93" s="26"/>
    </row>
    <row r="94" spans="1:18" s="7" customFormat="1" ht="33.75" hidden="1" customHeight="1" x14ac:dyDescent="0.25">
      <c r="A94" s="36" t="s">
        <v>98</v>
      </c>
      <c r="B94" s="36" t="s">
        <v>202</v>
      </c>
      <c r="C94" s="24" t="s">
        <v>96</v>
      </c>
      <c r="D94" s="24" t="s">
        <v>144</v>
      </c>
      <c r="E94" s="23"/>
      <c r="F94" s="23"/>
      <c r="G94" s="42" t="s">
        <v>397</v>
      </c>
      <c r="H94" s="34"/>
      <c r="I94" s="34"/>
      <c r="J94" s="34"/>
      <c r="K94" s="34"/>
      <c r="L94" s="34"/>
      <c r="M94" s="59"/>
      <c r="N94" s="6"/>
      <c r="O94" s="6"/>
      <c r="P94" s="57" t="s">
        <v>408</v>
      </c>
      <c r="Q94" s="15">
        <v>16666666.666666666</v>
      </c>
      <c r="R94" s="26" t="s">
        <v>55</v>
      </c>
    </row>
    <row r="95" spans="1:18" s="7" customFormat="1" ht="32.25" hidden="1" customHeight="1" x14ac:dyDescent="0.25">
      <c r="A95" s="36"/>
      <c r="B95" s="36"/>
      <c r="C95" s="24" t="s">
        <v>96</v>
      </c>
      <c r="D95" s="24" t="s">
        <v>145</v>
      </c>
      <c r="E95" s="23"/>
      <c r="F95" s="23"/>
      <c r="G95" s="43"/>
      <c r="H95" s="34"/>
      <c r="I95" s="34"/>
      <c r="J95" s="34"/>
      <c r="K95" s="34"/>
      <c r="L95" s="34"/>
      <c r="M95" s="59"/>
      <c r="N95" s="6"/>
      <c r="O95" s="6"/>
      <c r="P95" s="58"/>
      <c r="Q95" s="15">
        <v>16666666.666666666</v>
      </c>
      <c r="R95" s="26" t="s">
        <v>55</v>
      </c>
    </row>
    <row r="96" spans="1:18" s="7" customFormat="1" ht="14.25" hidden="1" customHeight="1" x14ac:dyDescent="0.25">
      <c r="A96" s="34" t="s">
        <v>100</v>
      </c>
      <c r="B96" s="34"/>
      <c r="C96" s="34"/>
      <c r="D96" s="34"/>
      <c r="E96" s="34"/>
      <c r="F96" s="34"/>
      <c r="G96" s="34"/>
      <c r="H96" s="34"/>
      <c r="I96" s="34"/>
      <c r="J96" s="34"/>
      <c r="K96" s="34"/>
      <c r="L96" s="34"/>
      <c r="M96" s="22" t="e">
        <f>+AVERAGE(M95)</f>
        <v>#DIV/0!</v>
      </c>
      <c r="N96" s="6"/>
      <c r="O96" s="6"/>
      <c r="P96" s="26"/>
      <c r="Q96" s="15"/>
      <c r="R96" s="26"/>
    </row>
    <row r="97" spans="1:18" s="4" customFormat="1" ht="65.25" hidden="1" customHeight="1" x14ac:dyDescent="0.25">
      <c r="A97" s="24" t="s">
        <v>98</v>
      </c>
      <c r="B97" s="24" t="s">
        <v>213</v>
      </c>
      <c r="C97" s="24" t="s">
        <v>97</v>
      </c>
      <c r="D97" s="24" t="s">
        <v>146</v>
      </c>
      <c r="E97" s="26" t="s">
        <v>383</v>
      </c>
      <c r="F97" s="5"/>
      <c r="G97" s="12" t="s">
        <v>214</v>
      </c>
      <c r="H97" s="26" t="s">
        <v>384</v>
      </c>
      <c r="I97" s="26" t="s">
        <v>47</v>
      </c>
      <c r="J97" s="26">
        <v>0</v>
      </c>
      <c r="K97" s="26">
        <v>1</v>
      </c>
      <c r="L97" s="26"/>
      <c r="M97" s="5">
        <f>L97/K97</f>
        <v>0</v>
      </c>
      <c r="N97" s="26"/>
      <c r="O97" s="26"/>
      <c r="P97" s="26" t="s">
        <v>393</v>
      </c>
      <c r="Q97" s="15">
        <f>+'[1]POAI 2019 PCJIC'!$J$23</f>
        <v>50000000</v>
      </c>
      <c r="R97" s="26" t="s">
        <v>55</v>
      </c>
    </row>
    <row r="98" spans="1:18" s="7" customFormat="1" ht="14.25" hidden="1" customHeight="1" x14ac:dyDescent="0.25">
      <c r="A98" s="34" t="s">
        <v>100</v>
      </c>
      <c r="B98" s="34"/>
      <c r="C98" s="34"/>
      <c r="D98" s="34"/>
      <c r="E98" s="34"/>
      <c r="F98" s="34"/>
      <c r="G98" s="34"/>
      <c r="H98" s="34"/>
      <c r="I98" s="34"/>
      <c r="J98" s="34"/>
      <c r="K98" s="34"/>
      <c r="L98" s="34"/>
      <c r="M98" s="22" t="e">
        <f>+AVERAGE(M92:M97)</f>
        <v>#DIV/0!</v>
      </c>
      <c r="N98" s="6"/>
      <c r="O98" s="6"/>
      <c r="P98" s="26"/>
      <c r="Q98" s="15"/>
      <c r="R98" s="26"/>
    </row>
    <row r="99" spans="1:18" s="4" customFormat="1" ht="84" customHeight="1" x14ac:dyDescent="0.25">
      <c r="A99" s="36" t="s">
        <v>81</v>
      </c>
      <c r="B99" s="36" t="s">
        <v>169</v>
      </c>
      <c r="C99" s="24" t="s">
        <v>88</v>
      </c>
      <c r="D99" s="36" t="s">
        <v>119</v>
      </c>
      <c r="E99" s="37" t="s">
        <v>217</v>
      </c>
      <c r="F99" s="35">
        <v>0</v>
      </c>
      <c r="G99" s="26" t="s">
        <v>68</v>
      </c>
      <c r="H99" s="26" t="s">
        <v>216</v>
      </c>
      <c r="I99" s="26" t="s">
        <v>47</v>
      </c>
      <c r="J99" s="26">
        <v>0</v>
      </c>
      <c r="K99" s="26">
        <v>100</v>
      </c>
      <c r="L99" s="26">
        <v>30</v>
      </c>
      <c r="M99" s="5">
        <f>L99/K99</f>
        <v>0.3</v>
      </c>
      <c r="N99" s="26"/>
      <c r="O99" s="26"/>
      <c r="P99" s="26" t="s">
        <v>402</v>
      </c>
      <c r="Q99" s="15">
        <v>0</v>
      </c>
      <c r="R99" s="26" t="s">
        <v>64</v>
      </c>
    </row>
    <row r="100" spans="1:18" s="4" customFormat="1" ht="78.75" customHeight="1" x14ac:dyDescent="0.25">
      <c r="A100" s="36"/>
      <c r="B100" s="36"/>
      <c r="C100" s="24" t="s">
        <v>88</v>
      </c>
      <c r="D100" s="36"/>
      <c r="E100" s="37"/>
      <c r="F100" s="35"/>
      <c r="G100" s="26" t="s">
        <v>72</v>
      </c>
      <c r="H100" s="26" t="s">
        <v>218</v>
      </c>
      <c r="I100" s="26" t="s">
        <v>47</v>
      </c>
      <c r="J100" s="26">
        <v>0</v>
      </c>
      <c r="K100" s="26">
        <v>100</v>
      </c>
      <c r="L100" s="26"/>
      <c r="M100" s="5">
        <f>L100/K100</f>
        <v>0</v>
      </c>
      <c r="N100" s="26"/>
      <c r="O100" s="26"/>
      <c r="P100" s="26" t="s">
        <v>402</v>
      </c>
      <c r="Q100" s="15">
        <v>0</v>
      </c>
      <c r="R100" s="26" t="s">
        <v>64</v>
      </c>
    </row>
    <row r="101" spans="1:18" s="4" customFormat="1" ht="75.75" customHeight="1" x14ac:dyDescent="0.25">
      <c r="A101" s="36"/>
      <c r="B101" s="36"/>
      <c r="C101" s="24" t="s">
        <v>88</v>
      </c>
      <c r="D101" s="36"/>
      <c r="E101" s="37"/>
      <c r="F101" s="35"/>
      <c r="G101" s="26" t="s">
        <v>73</v>
      </c>
      <c r="H101" s="26" t="s">
        <v>76</v>
      </c>
      <c r="I101" s="26" t="s">
        <v>47</v>
      </c>
      <c r="J101" s="26">
        <v>0</v>
      </c>
      <c r="K101" s="26">
        <v>100</v>
      </c>
      <c r="L101" s="26"/>
      <c r="M101" s="5">
        <f>L101/K101</f>
        <v>0</v>
      </c>
      <c r="N101" s="26"/>
      <c r="O101" s="26"/>
      <c r="P101" s="26" t="s">
        <v>402</v>
      </c>
      <c r="Q101" s="15">
        <v>0</v>
      </c>
      <c r="R101" s="26" t="s">
        <v>64</v>
      </c>
    </row>
    <row r="102" spans="1:18" s="4" customFormat="1" ht="95.25" customHeight="1" x14ac:dyDescent="0.25">
      <c r="A102" s="36"/>
      <c r="B102" s="36"/>
      <c r="C102" s="24" t="s">
        <v>88</v>
      </c>
      <c r="D102" s="36"/>
      <c r="E102" s="37"/>
      <c r="F102" s="35"/>
      <c r="G102" s="26" t="s">
        <v>74</v>
      </c>
      <c r="H102" s="26" t="s">
        <v>77</v>
      </c>
      <c r="I102" s="26" t="s">
        <v>47</v>
      </c>
      <c r="J102" s="26">
        <v>0</v>
      </c>
      <c r="K102" s="26">
        <v>100</v>
      </c>
      <c r="L102" s="26"/>
      <c r="M102" s="5">
        <f>L102/K102</f>
        <v>0</v>
      </c>
      <c r="N102" s="26"/>
      <c r="O102" s="26"/>
      <c r="P102" s="26" t="s">
        <v>402</v>
      </c>
      <c r="Q102" s="15">
        <v>0</v>
      </c>
      <c r="R102" s="26" t="s">
        <v>64</v>
      </c>
    </row>
    <row r="103" spans="1:18" s="7" customFormat="1" ht="14.25" hidden="1" customHeight="1" x14ac:dyDescent="0.25">
      <c r="A103" s="34" t="s">
        <v>100</v>
      </c>
      <c r="B103" s="34"/>
      <c r="C103" s="34"/>
      <c r="D103" s="34"/>
      <c r="E103" s="34"/>
      <c r="F103" s="34"/>
      <c r="G103" s="34"/>
      <c r="H103" s="34"/>
      <c r="I103" s="34"/>
      <c r="J103" s="34"/>
      <c r="K103" s="34"/>
      <c r="L103" s="34"/>
      <c r="M103" s="22">
        <f>+AVERAGE(M99:M102)</f>
        <v>7.4999999999999997E-2</v>
      </c>
      <c r="N103" s="6"/>
      <c r="O103" s="6"/>
      <c r="P103" s="26"/>
      <c r="Q103" s="15"/>
      <c r="R103" s="26"/>
    </row>
    <row r="104" spans="1:18" s="4" customFormat="1" ht="126.75" hidden="1" customHeight="1" x14ac:dyDescent="0.25">
      <c r="A104" s="36" t="s">
        <v>69</v>
      </c>
      <c r="B104" s="36" t="s">
        <v>166</v>
      </c>
      <c r="C104" s="24" t="s">
        <v>87</v>
      </c>
      <c r="D104" s="36" t="s">
        <v>115</v>
      </c>
      <c r="E104" s="37" t="s">
        <v>373</v>
      </c>
      <c r="F104" s="35">
        <v>0</v>
      </c>
      <c r="G104" s="26" t="s">
        <v>232</v>
      </c>
      <c r="H104" s="26" t="s">
        <v>224</v>
      </c>
      <c r="I104" s="26" t="s">
        <v>47</v>
      </c>
      <c r="J104" s="26">
        <v>0</v>
      </c>
      <c r="K104" s="26">
        <v>100</v>
      </c>
      <c r="L104" s="26"/>
      <c r="M104" s="5">
        <f t="shared" ref="M104:M110" si="0">L104/K104</f>
        <v>0</v>
      </c>
      <c r="N104" s="26"/>
      <c r="O104" s="26"/>
      <c r="P104" s="26" t="s">
        <v>394</v>
      </c>
      <c r="Q104" s="15">
        <v>0</v>
      </c>
      <c r="R104" s="26" t="s">
        <v>60</v>
      </c>
    </row>
    <row r="105" spans="1:18" s="4" customFormat="1" ht="57.75" hidden="1" x14ac:dyDescent="0.25">
      <c r="A105" s="36"/>
      <c r="B105" s="36"/>
      <c r="C105" s="24" t="s">
        <v>87</v>
      </c>
      <c r="D105" s="36"/>
      <c r="E105" s="37"/>
      <c r="F105" s="35"/>
      <c r="G105" s="26" t="s">
        <v>220</v>
      </c>
      <c r="H105" s="26" t="s">
        <v>225</v>
      </c>
      <c r="I105" s="26" t="s">
        <v>47</v>
      </c>
      <c r="J105" s="26">
        <v>0</v>
      </c>
      <c r="K105" s="26">
        <v>1</v>
      </c>
      <c r="L105" s="26"/>
      <c r="M105" s="5">
        <f t="shared" si="0"/>
        <v>0</v>
      </c>
      <c r="N105" s="26"/>
      <c r="O105" s="26"/>
      <c r="P105" s="26" t="s">
        <v>394</v>
      </c>
      <c r="Q105" s="15">
        <v>0</v>
      </c>
      <c r="R105" s="26" t="s">
        <v>60</v>
      </c>
    </row>
    <row r="106" spans="1:18" s="4" customFormat="1" ht="86.25" hidden="1" x14ac:dyDescent="0.25">
      <c r="A106" s="36"/>
      <c r="B106" s="36"/>
      <c r="C106" s="24" t="s">
        <v>87</v>
      </c>
      <c r="D106" s="36"/>
      <c r="E106" s="37"/>
      <c r="F106" s="35"/>
      <c r="G106" s="26" t="s">
        <v>219</v>
      </c>
      <c r="H106" s="26" t="s">
        <v>226</v>
      </c>
      <c r="I106" s="26" t="s">
        <v>47</v>
      </c>
      <c r="J106" s="26">
        <v>0</v>
      </c>
      <c r="K106" s="26">
        <v>1</v>
      </c>
      <c r="L106" s="26"/>
      <c r="M106" s="5">
        <f t="shared" si="0"/>
        <v>0</v>
      </c>
      <c r="N106" s="26"/>
      <c r="O106" s="26"/>
      <c r="P106" s="26" t="s">
        <v>394</v>
      </c>
      <c r="Q106" s="15">
        <v>0</v>
      </c>
      <c r="R106" s="26" t="s">
        <v>60</v>
      </c>
    </row>
    <row r="107" spans="1:18" s="4" customFormat="1" ht="56.25" hidden="1" customHeight="1" x14ac:dyDescent="0.25">
      <c r="A107" s="36"/>
      <c r="B107" s="36"/>
      <c r="C107" s="24" t="s">
        <v>87</v>
      </c>
      <c r="D107" s="36"/>
      <c r="E107" s="37"/>
      <c r="F107" s="35"/>
      <c r="G107" s="26" t="s">
        <v>227</v>
      </c>
      <c r="H107" s="26" t="s">
        <v>228</v>
      </c>
      <c r="I107" s="26" t="s">
        <v>47</v>
      </c>
      <c r="J107" s="26">
        <v>0</v>
      </c>
      <c r="K107" s="26">
        <v>1</v>
      </c>
      <c r="L107" s="26"/>
      <c r="M107" s="5">
        <f t="shared" si="0"/>
        <v>0</v>
      </c>
      <c r="N107" s="26"/>
      <c r="O107" s="26"/>
      <c r="P107" s="26" t="s">
        <v>394</v>
      </c>
      <c r="Q107" s="15">
        <v>0</v>
      </c>
      <c r="R107" s="26" t="s">
        <v>60</v>
      </c>
    </row>
    <row r="108" spans="1:18" s="4" customFormat="1" ht="72" hidden="1" x14ac:dyDescent="0.25">
      <c r="A108" s="36"/>
      <c r="B108" s="36"/>
      <c r="C108" s="24" t="s">
        <v>87</v>
      </c>
      <c r="D108" s="36"/>
      <c r="E108" s="37"/>
      <c r="F108" s="35"/>
      <c r="G108" s="26" t="s">
        <v>229</v>
      </c>
      <c r="H108" s="26" t="s">
        <v>230</v>
      </c>
      <c r="I108" s="26" t="s">
        <v>47</v>
      </c>
      <c r="J108" s="26">
        <v>0</v>
      </c>
      <c r="K108" s="26">
        <v>100</v>
      </c>
      <c r="L108" s="26"/>
      <c r="M108" s="5">
        <f t="shared" si="0"/>
        <v>0</v>
      </c>
      <c r="N108" s="26"/>
      <c r="O108" s="26"/>
      <c r="P108" s="26" t="s">
        <v>394</v>
      </c>
      <c r="Q108" s="15">
        <v>0</v>
      </c>
      <c r="R108" s="26" t="s">
        <v>60</v>
      </c>
    </row>
    <row r="109" spans="1:18" s="4" customFormat="1" ht="126.75" hidden="1" customHeight="1" x14ac:dyDescent="0.25">
      <c r="A109" s="36"/>
      <c r="B109" s="36"/>
      <c r="C109" s="24" t="s">
        <v>87</v>
      </c>
      <c r="D109" s="36"/>
      <c r="E109" s="37"/>
      <c r="F109" s="35"/>
      <c r="G109" s="26" t="s">
        <v>233</v>
      </c>
      <c r="H109" s="26" t="s">
        <v>222</v>
      </c>
      <c r="I109" s="26" t="s">
        <v>47</v>
      </c>
      <c r="J109" s="26">
        <v>0</v>
      </c>
      <c r="K109" s="26">
        <v>100</v>
      </c>
      <c r="L109" s="26"/>
      <c r="M109" s="5">
        <f t="shared" si="0"/>
        <v>0</v>
      </c>
      <c r="N109" s="26"/>
      <c r="O109" s="26"/>
      <c r="P109" s="26" t="s">
        <v>394</v>
      </c>
      <c r="Q109" s="15">
        <v>0</v>
      </c>
      <c r="R109" s="26" t="s">
        <v>60</v>
      </c>
    </row>
    <row r="110" spans="1:18" s="4" customFormat="1" ht="72" hidden="1" x14ac:dyDescent="0.25">
      <c r="A110" s="36"/>
      <c r="B110" s="36"/>
      <c r="C110" s="24" t="s">
        <v>87</v>
      </c>
      <c r="D110" s="36"/>
      <c r="E110" s="37"/>
      <c r="F110" s="35"/>
      <c r="G110" s="26" t="s">
        <v>221</v>
      </c>
      <c r="H110" s="26" t="s">
        <v>223</v>
      </c>
      <c r="I110" s="26" t="s">
        <v>47</v>
      </c>
      <c r="J110" s="26">
        <v>0</v>
      </c>
      <c r="K110" s="26">
        <v>100</v>
      </c>
      <c r="L110" s="26"/>
      <c r="M110" s="5">
        <f t="shared" si="0"/>
        <v>0</v>
      </c>
      <c r="N110" s="26"/>
      <c r="O110" s="26"/>
      <c r="P110" s="26" t="s">
        <v>394</v>
      </c>
      <c r="Q110" s="15">
        <v>0</v>
      </c>
      <c r="R110" s="26" t="s">
        <v>60</v>
      </c>
    </row>
    <row r="111" spans="1:18" s="7" customFormat="1" ht="14.25" hidden="1" customHeight="1" x14ac:dyDescent="0.25">
      <c r="A111" s="34" t="s">
        <v>100</v>
      </c>
      <c r="B111" s="34"/>
      <c r="C111" s="34"/>
      <c r="D111" s="34"/>
      <c r="E111" s="34"/>
      <c r="F111" s="34"/>
      <c r="G111" s="34"/>
      <c r="H111" s="34"/>
      <c r="I111" s="34"/>
      <c r="J111" s="34"/>
      <c r="K111" s="34"/>
      <c r="L111" s="34"/>
      <c r="M111" s="22">
        <f>+AVERAGE(M104:M110)</f>
        <v>0</v>
      </c>
      <c r="N111" s="6"/>
      <c r="O111" s="6"/>
      <c r="P111" s="26"/>
      <c r="Q111" s="15"/>
      <c r="R111" s="26"/>
    </row>
    <row r="112" spans="1:18" s="4" customFormat="1" ht="57.75" hidden="1" x14ac:dyDescent="0.25">
      <c r="A112" s="26" t="s">
        <v>69</v>
      </c>
      <c r="B112" s="24" t="s">
        <v>166</v>
      </c>
      <c r="C112" s="24" t="s">
        <v>87</v>
      </c>
      <c r="D112" s="24" t="s">
        <v>215</v>
      </c>
      <c r="E112" s="26" t="s">
        <v>235</v>
      </c>
      <c r="F112" s="5"/>
      <c r="G112" s="26" t="s">
        <v>236</v>
      </c>
      <c r="H112" s="26" t="s">
        <v>237</v>
      </c>
      <c r="I112" s="26" t="s">
        <v>47</v>
      </c>
      <c r="J112" s="26">
        <v>0</v>
      </c>
      <c r="K112" s="26">
        <v>100</v>
      </c>
      <c r="L112" s="26"/>
      <c r="M112" s="5">
        <f>L112/K112</f>
        <v>0</v>
      </c>
      <c r="N112" s="26"/>
      <c r="O112" s="26"/>
      <c r="P112" s="26" t="s">
        <v>394</v>
      </c>
      <c r="Q112" s="15">
        <v>0</v>
      </c>
      <c r="R112" s="26" t="s">
        <v>59</v>
      </c>
    </row>
    <row r="113" spans="1:18" s="7" customFormat="1" ht="14.25" hidden="1" customHeight="1" x14ac:dyDescent="0.25">
      <c r="A113" s="34" t="s">
        <v>100</v>
      </c>
      <c r="B113" s="34"/>
      <c r="C113" s="34"/>
      <c r="D113" s="34"/>
      <c r="E113" s="34"/>
      <c r="F113" s="34"/>
      <c r="G113" s="34"/>
      <c r="H113" s="34"/>
      <c r="I113" s="34"/>
      <c r="J113" s="34"/>
      <c r="K113" s="34"/>
      <c r="L113" s="34"/>
      <c r="M113" s="22">
        <f>+AVERAGE(M112)</f>
        <v>0</v>
      </c>
      <c r="N113" s="6"/>
      <c r="O113" s="6"/>
      <c r="P113" s="26"/>
      <c r="Q113" s="15"/>
      <c r="R113" s="26"/>
    </row>
    <row r="114" spans="1:18" s="4" customFormat="1" ht="104.25" hidden="1" customHeight="1" x14ac:dyDescent="0.25">
      <c r="A114" s="24" t="s">
        <v>69</v>
      </c>
      <c r="B114" s="24" t="s">
        <v>166</v>
      </c>
      <c r="C114" s="24" t="s">
        <v>87</v>
      </c>
      <c r="D114" s="24" t="s">
        <v>215</v>
      </c>
      <c r="E114" s="26" t="s">
        <v>245</v>
      </c>
      <c r="F114" s="5"/>
      <c r="G114" s="26" t="s">
        <v>244</v>
      </c>
      <c r="H114" s="26" t="s">
        <v>246</v>
      </c>
      <c r="I114" s="26" t="s">
        <v>47</v>
      </c>
      <c r="J114" s="26">
        <v>0</v>
      </c>
      <c r="K114" s="26">
        <v>100</v>
      </c>
      <c r="L114" s="26"/>
      <c r="M114" s="5">
        <f>L114/K114</f>
        <v>0</v>
      </c>
      <c r="N114" s="26"/>
      <c r="O114" s="26"/>
      <c r="P114" s="26" t="s">
        <v>394</v>
      </c>
      <c r="Q114" s="15">
        <v>0</v>
      </c>
      <c r="R114" s="26" t="s">
        <v>63</v>
      </c>
    </row>
    <row r="115" spans="1:18" s="7" customFormat="1" ht="14.25" hidden="1" customHeight="1" x14ac:dyDescent="0.25">
      <c r="A115" s="34" t="s">
        <v>100</v>
      </c>
      <c r="B115" s="34"/>
      <c r="C115" s="34"/>
      <c r="D115" s="34"/>
      <c r="E115" s="34"/>
      <c r="F115" s="34"/>
      <c r="G115" s="34"/>
      <c r="H115" s="34"/>
      <c r="I115" s="34"/>
      <c r="J115" s="34"/>
      <c r="K115" s="34"/>
      <c r="L115" s="34"/>
      <c r="M115" s="22">
        <f>+AVERAGE(M114)</f>
        <v>0</v>
      </c>
      <c r="N115" s="6"/>
      <c r="O115" s="6"/>
      <c r="P115" s="26"/>
      <c r="Q115" s="15"/>
      <c r="R115" s="26"/>
    </row>
    <row r="116" spans="1:18" s="4" customFormat="1" ht="97.5" hidden="1" customHeight="1" x14ac:dyDescent="0.25">
      <c r="A116" s="36" t="s">
        <v>69</v>
      </c>
      <c r="B116" s="36" t="s">
        <v>166</v>
      </c>
      <c r="C116" s="24" t="s">
        <v>87</v>
      </c>
      <c r="D116" s="36" t="s">
        <v>215</v>
      </c>
      <c r="E116" s="37" t="s">
        <v>250</v>
      </c>
      <c r="F116" s="35"/>
      <c r="G116" s="26" t="s">
        <v>251</v>
      </c>
      <c r="H116" s="26" t="s">
        <v>252</v>
      </c>
      <c r="I116" s="26" t="s">
        <v>47</v>
      </c>
      <c r="J116" s="26">
        <v>0</v>
      </c>
      <c r="K116" s="26">
        <v>100</v>
      </c>
      <c r="L116" s="26"/>
      <c r="M116" s="5">
        <f>L116/K116</f>
        <v>0</v>
      </c>
      <c r="N116" s="26"/>
      <c r="O116" s="26"/>
      <c r="P116" s="26" t="s">
        <v>394</v>
      </c>
      <c r="Q116" s="15">
        <v>0</v>
      </c>
      <c r="R116" s="26" t="s">
        <v>62</v>
      </c>
    </row>
    <row r="117" spans="1:18" s="4" customFormat="1" ht="72" hidden="1" x14ac:dyDescent="0.25">
      <c r="A117" s="36"/>
      <c r="B117" s="36"/>
      <c r="C117" s="24" t="s">
        <v>87</v>
      </c>
      <c r="D117" s="36"/>
      <c r="E117" s="37"/>
      <c r="F117" s="35"/>
      <c r="G117" s="26" t="s">
        <v>253</v>
      </c>
      <c r="H117" s="26" t="s">
        <v>290</v>
      </c>
      <c r="I117" s="26" t="s">
        <v>47</v>
      </c>
      <c r="J117" s="26">
        <v>0</v>
      </c>
      <c r="K117" s="26">
        <v>100</v>
      </c>
      <c r="L117" s="26"/>
      <c r="M117" s="5">
        <f>L117/K117</f>
        <v>0</v>
      </c>
      <c r="N117" s="26"/>
      <c r="O117" s="26"/>
      <c r="P117" s="26" t="s">
        <v>394</v>
      </c>
      <c r="Q117" s="15">
        <v>0</v>
      </c>
      <c r="R117" s="26" t="s">
        <v>62</v>
      </c>
    </row>
    <row r="118" spans="1:18" s="7" customFormat="1" ht="14.25" hidden="1" customHeight="1" x14ac:dyDescent="0.25">
      <c r="A118" s="34" t="s">
        <v>100</v>
      </c>
      <c r="B118" s="34"/>
      <c r="C118" s="34"/>
      <c r="D118" s="34"/>
      <c r="E118" s="34"/>
      <c r="F118" s="34"/>
      <c r="G118" s="34"/>
      <c r="H118" s="34"/>
      <c r="I118" s="34"/>
      <c r="J118" s="34"/>
      <c r="K118" s="34"/>
      <c r="L118" s="34"/>
      <c r="M118" s="22">
        <f>+AVERAGE(M116:M117)</f>
        <v>0</v>
      </c>
      <c r="N118" s="6"/>
      <c r="O118" s="6"/>
      <c r="P118" s="26"/>
      <c r="Q118" s="15"/>
      <c r="R118" s="26"/>
    </row>
    <row r="119" spans="1:18" s="4" customFormat="1" ht="72" hidden="1" x14ac:dyDescent="0.25">
      <c r="A119" s="24" t="s">
        <v>69</v>
      </c>
      <c r="B119" s="24" t="s">
        <v>166</v>
      </c>
      <c r="C119" s="24" t="s">
        <v>87</v>
      </c>
      <c r="D119" s="24" t="s">
        <v>215</v>
      </c>
      <c r="E119" s="26" t="s">
        <v>254</v>
      </c>
      <c r="F119" s="5"/>
      <c r="G119" s="26" t="s">
        <v>255</v>
      </c>
      <c r="H119" s="26" t="s">
        <v>256</v>
      </c>
      <c r="I119" s="26" t="s">
        <v>47</v>
      </c>
      <c r="J119" s="26">
        <v>0</v>
      </c>
      <c r="K119" s="26">
        <v>100</v>
      </c>
      <c r="L119" s="26"/>
      <c r="M119" s="5">
        <f>L119/K119</f>
        <v>0</v>
      </c>
      <c r="N119" s="26"/>
      <c r="O119" s="26"/>
      <c r="P119" s="26" t="s">
        <v>394</v>
      </c>
      <c r="Q119" s="15">
        <v>0</v>
      </c>
      <c r="R119" s="26" t="s">
        <v>61</v>
      </c>
    </row>
    <row r="120" spans="1:18" s="7" customFormat="1" ht="14.25" hidden="1" customHeight="1" x14ac:dyDescent="0.25">
      <c r="A120" s="34" t="s">
        <v>100</v>
      </c>
      <c r="B120" s="34"/>
      <c r="C120" s="34"/>
      <c r="D120" s="34"/>
      <c r="E120" s="34"/>
      <c r="F120" s="34"/>
      <c r="G120" s="34"/>
      <c r="H120" s="34"/>
      <c r="I120" s="34"/>
      <c r="J120" s="34"/>
      <c r="K120" s="34"/>
      <c r="L120" s="34"/>
      <c r="M120" s="22">
        <f>+AVERAGE(M110:M119)</f>
        <v>0</v>
      </c>
      <c r="N120" s="6"/>
      <c r="O120" s="6"/>
      <c r="P120" s="26"/>
      <c r="Q120" s="15"/>
      <c r="R120" s="26"/>
    </row>
    <row r="121" spans="1:18" s="4" customFormat="1" ht="76.5" hidden="1" customHeight="1" x14ac:dyDescent="0.25">
      <c r="A121" s="24" t="s">
        <v>69</v>
      </c>
      <c r="B121" s="24" t="s">
        <v>166</v>
      </c>
      <c r="C121" s="24" t="s">
        <v>87</v>
      </c>
      <c r="D121" s="24" t="s">
        <v>215</v>
      </c>
      <c r="E121" s="26" t="s">
        <v>257</v>
      </c>
      <c r="F121" s="5"/>
      <c r="G121" s="26" t="s">
        <v>258</v>
      </c>
      <c r="H121" s="26" t="s">
        <v>259</v>
      </c>
      <c r="I121" s="26" t="s">
        <v>47</v>
      </c>
      <c r="J121" s="26">
        <v>0</v>
      </c>
      <c r="K121" s="26">
        <v>100</v>
      </c>
      <c r="L121" s="26"/>
      <c r="M121" s="5">
        <f>L121/K121</f>
        <v>0</v>
      </c>
      <c r="N121" s="26"/>
      <c r="O121" s="26"/>
      <c r="P121" s="26" t="s">
        <v>394</v>
      </c>
      <c r="Q121" s="15">
        <v>0</v>
      </c>
      <c r="R121" s="26" t="s">
        <v>58</v>
      </c>
    </row>
    <row r="122" spans="1:18" s="7" customFormat="1" ht="14.25" hidden="1" customHeight="1" x14ac:dyDescent="0.25">
      <c r="A122" s="34" t="s">
        <v>100</v>
      </c>
      <c r="B122" s="34"/>
      <c r="C122" s="34"/>
      <c r="D122" s="34"/>
      <c r="E122" s="34"/>
      <c r="F122" s="34"/>
      <c r="G122" s="34"/>
      <c r="H122" s="34"/>
      <c r="I122" s="34"/>
      <c r="J122" s="34"/>
      <c r="K122" s="34"/>
      <c r="L122" s="34"/>
      <c r="M122" s="22">
        <f>+AVERAGE(M121)</f>
        <v>0</v>
      </c>
      <c r="N122" s="6"/>
      <c r="O122" s="6"/>
      <c r="P122" s="26"/>
      <c r="Q122" s="15"/>
      <c r="R122" s="26"/>
    </row>
    <row r="123" spans="1:18" s="4" customFormat="1" ht="72" hidden="1" x14ac:dyDescent="0.25">
      <c r="A123" s="36" t="s">
        <v>69</v>
      </c>
      <c r="B123" s="36" t="s">
        <v>172</v>
      </c>
      <c r="C123" s="24" t="s">
        <v>89</v>
      </c>
      <c r="D123" s="36" t="s">
        <v>215</v>
      </c>
      <c r="E123" s="37" t="s">
        <v>260</v>
      </c>
      <c r="F123" s="35"/>
      <c r="G123" s="41" t="s">
        <v>261</v>
      </c>
      <c r="H123" s="12" t="s">
        <v>262</v>
      </c>
      <c r="I123" s="26" t="s">
        <v>47</v>
      </c>
      <c r="J123" s="26">
        <v>0</v>
      </c>
      <c r="K123" s="26">
        <v>100</v>
      </c>
      <c r="L123" s="26"/>
      <c r="M123" s="5">
        <f>L123/K123</f>
        <v>0</v>
      </c>
      <c r="N123" s="26"/>
      <c r="O123" s="26"/>
      <c r="P123" s="26" t="s">
        <v>403</v>
      </c>
      <c r="Q123" s="15">
        <v>0</v>
      </c>
      <c r="R123" s="26" t="s">
        <v>57</v>
      </c>
    </row>
    <row r="124" spans="1:18" s="4" customFormat="1" ht="72" hidden="1" x14ac:dyDescent="0.25">
      <c r="A124" s="36"/>
      <c r="B124" s="36"/>
      <c r="C124" s="24" t="s">
        <v>89</v>
      </c>
      <c r="D124" s="36"/>
      <c r="E124" s="37"/>
      <c r="F124" s="35"/>
      <c r="G124" s="41"/>
      <c r="H124" s="12" t="s">
        <v>263</v>
      </c>
      <c r="I124" s="26" t="s">
        <v>47</v>
      </c>
      <c r="J124" s="26">
        <v>0</v>
      </c>
      <c r="K124" s="26">
        <v>100</v>
      </c>
      <c r="L124" s="26"/>
      <c r="M124" s="5">
        <f>L124/K124</f>
        <v>0</v>
      </c>
      <c r="N124" s="26"/>
      <c r="O124" s="26"/>
      <c r="P124" s="26" t="s">
        <v>403</v>
      </c>
      <c r="Q124" s="15">
        <v>0</v>
      </c>
      <c r="R124" s="26" t="s">
        <v>57</v>
      </c>
    </row>
    <row r="125" spans="1:18" s="4" customFormat="1" ht="93.75" hidden="1" customHeight="1" x14ac:dyDescent="0.25">
      <c r="A125" s="36"/>
      <c r="B125" s="36"/>
      <c r="C125" s="24" t="s">
        <v>89</v>
      </c>
      <c r="D125" s="36"/>
      <c r="E125" s="37"/>
      <c r="F125" s="35"/>
      <c r="G125" s="41"/>
      <c r="H125" s="12" t="s">
        <v>264</v>
      </c>
      <c r="I125" s="26" t="s">
        <v>47</v>
      </c>
      <c r="J125" s="26">
        <v>0</v>
      </c>
      <c r="K125" s="26">
        <v>100</v>
      </c>
      <c r="L125" s="26"/>
      <c r="M125" s="5">
        <f>L125/K125</f>
        <v>0</v>
      </c>
      <c r="N125" s="26"/>
      <c r="O125" s="26"/>
      <c r="P125" s="26" t="s">
        <v>403</v>
      </c>
      <c r="Q125" s="15">
        <v>0</v>
      </c>
      <c r="R125" s="26" t="s">
        <v>57</v>
      </c>
    </row>
    <row r="126" spans="1:18" s="7" customFormat="1" ht="14.25" hidden="1" customHeight="1" x14ac:dyDescent="0.25">
      <c r="A126" s="34" t="s">
        <v>100</v>
      </c>
      <c r="B126" s="34"/>
      <c r="C126" s="34"/>
      <c r="D126" s="34"/>
      <c r="E126" s="34"/>
      <c r="F126" s="34"/>
      <c r="G126" s="34"/>
      <c r="H126" s="34"/>
      <c r="I126" s="34"/>
      <c r="J126" s="34"/>
      <c r="K126" s="34"/>
      <c r="L126" s="34"/>
      <c r="M126" s="22">
        <f>+AVERAGE(M123:M125)</f>
        <v>0</v>
      </c>
      <c r="N126" s="6"/>
      <c r="O126" s="6"/>
      <c r="P126" s="26"/>
      <c r="Q126" s="15"/>
      <c r="R126" s="26"/>
    </row>
    <row r="127" spans="1:18" s="4" customFormat="1" ht="97.5" hidden="1" customHeight="1" x14ac:dyDescent="0.25">
      <c r="A127" s="36" t="s">
        <v>80</v>
      </c>
      <c r="B127" s="36" t="s">
        <v>154</v>
      </c>
      <c r="C127" s="24" t="s">
        <v>84</v>
      </c>
      <c r="D127" s="36" t="s">
        <v>215</v>
      </c>
      <c r="E127" s="37" t="s">
        <v>249</v>
      </c>
      <c r="F127" s="35">
        <v>0</v>
      </c>
      <c r="G127" s="26" t="s">
        <v>265</v>
      </c>
      <c r="H127" s="26" t="s">
        <v>266</v>
      </c>
      <c r="I127" s="26" t="s">
        <v>47</v>
      </c>
      <c r="J127" s="26">
        <v>0</v>
      </c>
      <c r="K127" s="26">
        <v>100</v>
      </c>
      <c r="L127" s="26"/>
      <c r="M127" s="5">
        <f>L127/K127</f>
        <v>0</v>
      </c>
      <c r="N127" s="26"/>
      <c r="O127" s="26"/>
      <c r="P127" s="26" t="s">
        <v>392</v>
      </c>
      <c r="Q127" s="15">
        <v>0</v>
      </c>
      <c r="R127" s="26" t="s">
        <v>56</v>
      </c>
    </row>
    <row r="128" spans="1:18" s="4" customFormat="1" ht="110.25" hidden="1" customHeight="1" x14ac:dyDescent="0.25">
      <c r="A128" s="36"/>
      <c r="B128" s="36"/>
      <c r="C128" s="24" t="s">
        <v>84</v>
      </c>
      <c r="D128" s="36"/>
      <c r="E128" s="37"/>
      <c r="F128" s="35"/>
      <c r="G128" s="26" t="s">
        <v>267</v>
      </c>
      <c r="H128" s="26" t="s">
        <v>268</v>
      </c>
      <c r="I128" s="26" t="s">
        <v>47</v>
      </c>
      <c r="J128" s="26">
        <v>0</v>
      </c>
      <c r="K128" s="26">
        <v>100</v>
      </c>
      <c r="L128" s="26"/>
      <c r="M128" s="5">
        <f>L128/K128</f>
        <v>0</v>
      </c>
      <c r="N128" s="26"/>
      <c r="O128" s="26"/>
      <c r="P128" s="26" t="s">
        <v>392</v>
      </c>
      <c r="Q128" s="15">
        <v>0</v>
      </c>
      <c r="R128" s="26" t="s">
        <v>56</v>
      </c>
    </row>
    <row r="129" spans="1:18" s="4" customFormat="1" ht="141.75" hidden="1" customHeight="1" x14ac:dyDescent="0.25">
      <c r="A129" s="36"/>
      <c r="B129" s="36"/>
      <c r="C129" s="24" t="s">
        <v>84</v>
      </c>
      <c r="D129" s="36"/>
      <c r="E129" s="37"/>
      <c r="F129" s="35"/>
      <c r="G129" s="26" t="s">
        <v>269</v>
      </c>
      <c r="H129" s="26" t="s">
        <v>270</v>
      </c>
      <c r="I129" s="26" t="s">
        <v>47</v>
      </c>
      <c r="J129" s="26">
        <v>0</v>
      </c>
      <c r="K129" s="26">
        <v>100</v>
      </c>
      <c r="L129" s="26"/>
      <c r="M129" s="5">
        <f>L129/K129</f>
        <v>0</v>
      </c>
      <c r="N129" s="26"/>
      <c r="O129" s="26"/>
      <c r="P129" s="26" t="s">
        <v>392</v>
      </c>
      <c r="Q129" s="15">
        <v>0</v>
      </c>
      <c r="R129" s="26" t="s">
        <v>56</v>
      </c>
    </row>
    <row r="130" spans="1:18" s="4" customFormat="1" ht="109.5" hidden="1" customHeight="1" x14ac:dyDescent="0.25">
      <c r="A130" s="36"/>
      <c r="B130" s="36"/>
      <c r="C130" s="24" t="s">
        <v>84</v>
      </c>
      <c r="D130" s="36"/>
      <c r="E130" s="37"/>
      <c r="F130" s="35"/>
      <c r="G130" s="26" t="s">
        <v>234</v>
      </c>
      <c r="H130" s="26" t="s">
        <v>271</v>
      </c>
      <c r="I130" s="26" t="s">
        <v>47</v>
      </c>
      <c r="J130" s="26">
        <v>0</v>
      </c>
      <c r="K130" s="26">
        <v>100</v>
      </c>
      <c r="L130" s="26"/>
      <c r="M130" s="5">
        <f>L130/K130</f>
        <v>0</v>
      </c>
      <c r="N130" s="26"/>
      <c r="O130" s="26"/>
      <c r="P130" s="26" t="s">
        <v>392</v>
      </c>
      <c r="Q130" s="15">
        <v>0</v>
      </c>
      <c r="R130" s="26" t="s">
        <v>56</v>
      </c>
    </row>
    <row r="131" spans="1:18" s="7" customFormat="1" ht="14.25" hidden="1" customHeight="1" x14ac:dyDescent="0.25">
      <c r="A131" s="34" t="s">
        <v>100</v>
      </c>
      <c r="B131" s="34"/>
      <c r="C131" s="34"/>
      <c r="D131" s="34"/>
      <c r="E131" s="34"/>
      <c r="F131" s="34"/>
      <c r="G131" s="34"/>
      <c r="H131" s="34"/>
      <c r="I131" s="34"/>
      <c r="J131" s="34"/>
      <c r="K131" s="34"/>
      <c r="L131" s="34"/>
      <c r="M131" s="22">
        <f>+AVERAGE(M127:M130)</f>
        <v>0</v>
      </c>
      <c r="N131" s="6"/>
      <c r="O131" s="6"/>
      <c r="P131" s="26"/>
      <c r="Q131" s="15"/>
      <c r="R131" s="26"/>
    </row>
    <row r="132" spans="1:18" s="4" customFormat="1" ht="86.25" hidden="1" x14ac:dyDescent="0.25">
      <c r="A132" s="36" t="s">
        <v>69</v>
      </c>
      <c r="B132" s="36" t="s">
        <v>158</v>
      </c>
      <c r="C132" s="24" t="s">
        <v>85</v>
      </c>
      <c r="D132" s="36" t="s">
        <v>193</v>
      </c>
      <c r="E132" s="37" t="s">
        <v>238</v>
      </c>
      <c r="F132" s="35">
        <v>0</v>
      </c>
      <c r="G132" s="26" t="s">
        <v>239</v>
      </c>
      <c r="H132" s="26" t="s">
        <v>240</v>
      </c>
      <c r="I132" s="26" t="s">
        <v>47</v>
      </c>
      <c r="J132" s="26">
        <v>0</v>
      </c>
      <c r="K132" s="26">
        <v>100</v>
      </c>
      <c r="L132" s="26"/>
      <c r="M132" s="5">
        <f>L132/K132</f>
        <v>0</v>
      </c>
      <c r="N132" s="26"/>
      <c r="O132" s="26"/>
      <c r="P132" s="26" t="s">
        <v>392</v>
      </c>
      <c r="Q132" s="15">
        <v>0</v>
      </c>
      <c r="R132" s="26" t="s">
        <v>65</v>
      </c>
    </row>
    <row r="133" spans="1:18" s="4" customFormat="1" ht="72" hidden="1" x14ac:dyDescent="0.25">
      <c r="A133" s="36"/>
      <c r="B133" s="36"/>
      <c r="C133" s="24" t="s">
        <v>85</v>
      </c>
      <c r="D133" s="36"/>
      <c r="E133" s="37"/>
      <c r="F133" s="35"/>
      <c r="G133" s="26" t="s">
        <v>242</v>
      </c>
      <c r="H133" s="26" t="s">
        <v>243</v>
      </c>
      <c r="I133" s="26" t="s">
        <v>47</v>
      </c>
      <c r="J133" s="26">
        <v>0</v>
      </c>
      <c r="K133" s="26">
        <v>100</v>
      </c>
      <c r="L133" s="26"/>
      <c r="M133" s="5">
        <f>L133/K133</f>
        <v>0</v>
      </c>
      <c r="N133" s="26"/>
      <c r="O133" s="26"/>
      <c r="P133" s="26" t="s">
        <v>392</v>
      </c>
      <c r="Q133" s="15">
        <v>0</v>
      </c>
      <c r="R133" s="26" t="s">
        <v>65</v>
      </c>
    </row>
    <row r="134" spans="1:18" s="4" customFormat="1" ht="72" hidden="1" x14ac:dyDescent="0.25">
      <c r="A134" s="36"/>
      <c r="B134" s="36"/>
      <c r="C134" s="24" t="s">
        <v>85</v>
      </c>
      <c r="D134" s="36"/>
      <c r="E134" s="37"/>
      <c r="F134" s="35"/>
      <c r="G134" s="26" t="s">
        <v>241</v>
      </c>
      <c r="H134" s="26" t="s">
        <v>272</v>
      </c>
      <c r="I134" s="26" t="s">
        <v>47</v>
      </c>
      <c r="J134" s="26">
        <v>0</v>
      </c>
      <c r="K134" s="26">
        <v>100</v>
      </c>
      <c r="L134" s="26"/>
      <c r="M134" s="5">
        <f>L134/K134</f>
        <v>0</v>
      </c>
      <c r="N134" s="26"/>
      <c r="O134" s="26"/>
      <c r="P134" s="26" t="s">
        <v>392</v>
      </c>
      <c r="Q134" s="15">
        <v>0</v>
      </c>
      <c r="R134" s="26" t="s">
        <v>65</v>
      </c>
    </row>
    <row r="135" spans="1:18" s="7" customFormat="1" ht="14.25" hidden="1" customHeight="1" x14ac:dyDescent="0.25">
      <c r="A135" s="34" t="s">
        <v>100</v>
      </c>
      <c r="B135" s="34"/>
      <c r="C135" s="34"/>
      <c r="D135" s="34"/>
      <c r="E135" s="34"/>
      <c r="F135" s="34"/>
      <c r="G135" s="34"/>
      <c r="H135" s="34"/>
      <c r="I135" s="34"/>
      <c r="J135" s="34"/>
      <c r="K135" s="34"/>
      <c r="L135" s="34"/>
      <c r="M135" s="22">
        <f>+AVERAGE(M132:M134)</f>
        <v>0</v>
      </c>
      <c r="N135" s="6"/>
      <c r="O135" s="6"/>
      <c r="P135" s="26"/>
      <c r="Q135" s="15">
        <v>0</v>
      </c>
      <c r="R135" s="26"/>
    </row>
    <row r="136" spans="1:18" s="4" customFormat="1" ht="110.25" hidden="1" customHeight="1" x14ac:dyDescent="0.25">
      <c r="A136" s="24" t="s">
        <v>69</v>
      </c>
      <c r="B136" s="24" t="s">
        <v>158</v>
      </c>
      <c r="C136" s="24" t="s">
        <v>85</v>
      </c>
      <c r="D136" s="24" t="s">
        <v>215</v>
      </c>
      <c r="E136" s="26" t="s">
        <v>247</v>
      </c>
      <c r="F136" s="5">
        <v>0</v>
      </c>
      <c r="G136" s="26" t="s">
        <v>273</v>
      </c>
      <c r="H136" s="26" t="s">
        <v>274</v>
      </c>
      <c r="I136" s="26" t="s">
        <v>47</v>
      </c>
      <c r="J136" s="26">
        <v>0</v>
      </c>
      <c r="K136" s="26">
        <v>100</v>
      </c>
      <c r="L136" s="26"/>
      <c r="M136" s="5">
        <f>L136/K136</f>
        <v>0</v>
      </c>
      <c r="N136" s="26"/>
      <c r="O136" s="26"/>
      <c r="P136" s="26" t="s">
        <v>392</v>
      </c>
      <c r="Q136" s="15">
        <v>0</v>
      </c>
      <c r="R136" s="26" t="s">
        <v>66</v>
      </c>
    </row>
    <row r="137" spans="1:18" s="7" customFormat="1" ht="14.25" hidden="1" customHeight="1" x14ac:dyDescent="0.25">
      <c r="A137" s="34" t="s">
        <v>100</v>
      </c>
      <c r="B137" s="34"/>
      <c r="C137" s="34"/>
      <c r="D137" s="34"/>
      <c r="E137" s="34"/>
      <c r="F137" s="34"/>
      <c r="G137" s="34"/>
      <c r="H137" s="34"/>
      <c r="I137" s="34"/>
      <c r="J137" s="34"/>
      <c r="K137" s="34"/>
      <c r="L137" s="34"/>
      <c r="M137" s="22">
        <f>+AVERAGE(M136)</f>
        <v>0</v>
      </c>
      <c r="N137" s="6"/>
      <c r="O137" s="6"/>
      <c r="P137" s="26"/>
      <c r="Q137" s="15"/>
      <c r="R137" s="26"/>
    </row>
    <row r="138" spans="1:18" s="4" customFormat="1" ht="100.5" hidden="1" x14ac:dyDescent="0.25">
      <c r="A138" s="36" t="s">
        <v>69</v>
      </c>
      <c r="B138" s="36" t="s">
        <v>158</v>
      </c>
      <c r="C138" s="24" t="s">
        <v>85</v>
      </c>
      <c r="D138" s="36" t="s">
        <v>215</v>
      </c>
      <c r="E138" s="37" t="s">
        <v>248</v>
      </c>
      <c r="F138" s="35">
        <v>0</v>
      </c>
      <c r="G138" s="26" t="s">
        <v>275</v>
      </c>
      <c r="H138" s="26" t="s">
        <v>276</v>
      </c>
      <c r="I138" s="26" t="s">
        <v>47</v>
      </c>
      <c r="J138" s="26">
        <v>0</v>
      </c>
      <c r="K138" s="26">
        <v>100</v>
      </c>
      <c r="L138" s="26"/>
      <c r="M138" s="5">
        <f>L138/K138</f>
        <v>0</v>
      </c>
      <c r="N138" s="26"/>
      <c r="O138" s="26"/>
      <c r="P138" s="26" t="s">
        <v>392</v>
      </c>
      <c r="Q138" s="15">
        <v>0</v>
      </c>
      <c r="R138" s="26" t="s">
        <v>67</v>
      </c>
    </row>
    <row r="139" spans="1:18" s="4" customFormat="1" ht="101.25" hidden="1" customHeight="1" x14ac:dyDescent="0.25">
      <c r="A139" s="36"/>
      <c r="B139" s="36"/>
      <c r="C139" s="24" t="s">
        <v>85</v>
      </c>
      <c r="D139" s="36"/>
      <c r="E139" s="37"/>
      <c r="F139" s="35"/>
      <c r="G139" s="26" t="s">
        <v>277</v>
      </c>
      <c r="H139" s="26" t="s">
        <v>278</v>
      </c>
      <c r="I139" s="26" t="s">
        <v>47</v>
      </c>
      <c r="J139" s="26">
        <v>0</v>
      </c>
      <c r="K139" s="26">
        <v>100</v>
      </c>
      <c r="L139" s="26"/>
      <c r="M139" s="5">
        <f>L139/K139</f>
        <v>0</v>
      </c>
      <c r="N139" s="26"/>
      <c r="O139" s="26"/>
      <c r="P139" s="26"/>
      <c r="Q139" s="15">
        <v>0</v>
      </c>
      <c r="R139" s="26" t="s">
        <v>67</v>
      </c>
    </row>
    <row r="140" spans="1:18" s="4" customFormat="1" ht="100.5" hidden="1" x14ac:dyDescent="0.25">
      <c r="A140" s="36"/>
      <c r="B140" s="36"/>
      <c r="C140" s="24" t="s">
        <v>85</v>
      </c>
      <c r="D140" s="36"/>
      <c r="E140" s="37"/>
      <c r="F140" s="35"/>
      <c r="G140" s="26" t="s">
        <v>279</v>
      </c>
      <c r="H140" s="26" t="s">
        <v>280</v>
      </c>
      <c r="I140" s="26" t="s">
        <v>47</v>
      </c>
      <c r="J140" s="26">
        <v>0</v>
      </c>
      <c r="K140" s="26">
        <v>100</v>
      </c>
      <c r="L140" s="26"/>
      <c r="M140" s="5">
        <f>L140/K140</f>
        <v>0</v>
      </c>
      <c r="N140" s="26"/>
      <c r="O140" s="26"/>
      <c r="P140" s="26"/>
      <c r="Q140" s="15">
        <v>0</v>
      </c>
      <c r="R140" s="26" t="s">
        <v>67</v>
      </c>
    </row>
    <row r="141" spans="1:18" s="4" customFormat="1" ht="100.5" hidden="1" x14ac:dyDescent="0.25">
      <c r="A141" s="36"/>
      <c r="B141" s="36"/>
      <c r="C141" s="24" t="s">
        <v>85</v>
      </c>
      <c r="D141" s="36"/>
      <c r="E141" s="37"/>
      <c r="F141" s="35"/>
      <c r="G141" s="26" t="s">
        <v>281</v>
      </c>
      <c r="H141" s="26" t="s">
        <v>282</v>
      </c>
      <c r="I141" s="26" t="s">
        <v>47</v>
      </c>
      <c r="J141" s="26">
        <v>0</v>
      </c>
      <c r="K141" s="26">
        <v>100</v>
      </c>
      <c r="L141" s="26"/>
      <c r="M141" s="5">
        <f>L141/K141</f>
        <v>0</v>
      </c>
      <c r="N141" s="26"/>
      <c r="O141" s="26"/>
      <c r="P141" s="26"/>
      <c r="Q141" s="15">
        <v>0</v>
      </c>
      <c r="R141" s="26" t="s">
        <v>67</v>
      </c>
    </row>
    <row r="142" spans="1:18" s="7" customFormat="1" ht="14.25" customHeight="1" x14ac:dyDescent="0.25">
      <c r="A142" s="34" t="s">
        <v>100</v>
      </c>
      <c r="B142" s="34"/>
      <c r="C142" s="34"/>
      <c r="D142" s="34"/>
      <c r="E142" s="34"/>
      <c r="F142" s="34"/>
      <c r="G142" s="34"/>
      <c r="H142" s="34"/>
      <c r="I142" s="34"/>
      <c r="J142" s="34"/>
      <c r="K142" s="34"/>
      <c r="L142" s="34"/>
      <c r="M142" s="22">
        <f>+AVERAGE(M138)</f>
        <v>0</v>
      </c>
      <c r="N142" s="6"/>
      <c r="O142" s="6"/>
      <c r="P142" s="6"/>
      <c r="Q142" s="15"/>
      <c r="R142" s="26"/>
    </row>
    <row r="143" spans="1:18" x14ac:dyDescent="0.2">
      <c r="Q143" s="31">
        <f>SUM(Q8:Q141)</f>
        <v>46377122359.000023</v>
      </c>
    </row>
  </sheetData>
  <autoFilter ref="R6:R141">
    <filterColumn colId="0">
      <filters>
        <filter val="Plan Anticorrucion y Atencion al Ciudadano"/>
      </filters>
    </filterColumn>
  </autoFilter>
  <mergeCells count="195">
    <mergeCell ref="A1:A4"/>
    <mergeCell ref="B1:Q4"/>
    <mergeCell ref="R1:R4"/>
    <mergeCell ref="P94:P95"/>
    <mergeCell ref="M94:M95"/>
    <mergeCell ref="A96:L96"/>
    <mergeCell ref="Q75:Q76"/>
    <mergeCell ref="R75:R76"/>
    <mergeCell ref="Q80:Q82"/>
    <mergeCell ref="R80:R82"/>
    <mergeCell ref="D75:D76"/>
    <mergeCell ref="E75:E76"/>
    <mergeCell ref="A75:A76"/>
    <mergeCell ref="B75:B76"/>
    <mergeCell ref="F75:F76"/>
    <mergeCell ref="A77:L77"/>
    <mergeCell ref="A79:L79"/>
    <mergeCell ref="A85:L85"/>
    <mergeCell ref="E80:E82"/>
    <mergeCell ref="D80:D82"/>
    <mergeCell ref="B80:B82"/>
    <mergeCell ref="R67:R68"/>
    <mergeCell ref="Q72:Q73"/>
    <mergeCell ref="R72:R73"/>
    <mergeCell ref="Q29:Q30"/>
    <mergeCell ref="Q35:Q36"/>
    <mergeCell ref="R35:R36"/>
    <mergeCell ref="R61:R62"/>
    <mergeCell ref="Q10:Q11"/>
    <mergeCell ref="R10:R11"/>
    <mergeCell ref="Q13:Q14"/>
    <mergeCell ref="R13:R14"/>
    <mergeCell ref="Q18:Q19"/>
    <mergeCell ref="R18:R19"/>
    <mergeCell ref="N38:N39"/>
    <mergeCell ref="O38:O39"/>
    <mergeCell ref="R38:R39"/>
    <mergeCell ref="A44:L44"/>
    <mergeCell ref="A48:L48"/>
    <mergeCell ref="A40:L40"/>
    <mergeCell ref="E38:E39"/>
    <mergeCell ref="F38:F39"/>
    <mergeCell ref="G38:G39"/>
    <mergeCell ref="H38:H39"/>
    <mergeCell ref="I38:I39"/>
    <mergeCell ref="J38:J39"/>
    <mergeCell ref="K38:K39"/>
    <mergeCell ref="L38:L39"/>
    <mergeCell ref="A20:L20"/>
    <mergeCell ref="A18:A19"/>
    <mergeCell ref="B18:B19"/>
    <mergeCell ref="A24:L24"/>
    <mergeCell ref="A26:L26"/>
    <mergeCell ref="A74:L74"/>
    <mergeCell ref="A12:L12"/>
    <mergeCell ref="M38:M39"/>
    <mergeCell ref="A71:L71"/>
    <mergeCell ref="A72:A73"/>
    <mergeCell ref="B72:B73"/>
    <mergeCell ref="E72:E73"/>
    <mergeCell ref="D72:D73"/>
    <mergeCell ref="F61:F62"/>
    <mergeCell ref="E67:E68"/>
    <mergeCell ref="F67:F68"/>
    <mergeCell ref="A65:L65"/>
    <mergeCell ref="D66:D68"/>
    <mergeCell ref="B66:B68"/>
    <mergeCell ref="A66:A68"/>
    <mergeCell ref="A63:L63"/>
    <mergeCell ref="E10:E11"/>
    <mergeCell ref="F10:F11"/>
    <mergeCell ref="E13:E14"/>
    <mergeCell ref="F13:F14"/>
    <mergeCell ref="A15:L15"/>
    <mergeCell ref="A13:A14"/>
    <mergeCell ref="B13:B14"/>
    <mergeCell ref="E18:E19"/>
    <mergeCell ref="F18:F19"/>
    <mergeCell ref="B10:B11"/>
    <mergeCell ref="D10:D11"/>
    <mergeCell ref="D18:D19"/>
    <mergeCell ref="D13:D14"/>
    <mergeCell ref="A142:L142"/>
    <mergeCell ref="A138:A141"/>
    <mergeCell ref="B138:B141"/>
    <mergeCell ref="D138:D141"/>
    <mergeCell ref="E138:E141"/>
    <mergeCell ref="F138:F141"/>
    <mergeCell ref="A115:L115"/>
    <mergeCell ref="F116:F117"/>
    <mergeCell ref="E116:E117"/>
    <mergeCell ref="D116:D117"/>
    <mergeCell ref="B116:B117"/>
    <mergeCell ref="A116:A117"/>
    <mergeCell ref="A118:L118"/>
    <mergeCell ref="A120:L120"/>
    <mergeCell ref="A122:L122"/>
    <mergeCell ref="A123:A125"/>
    <mergeCell ref="A132:A134"/>
    <mergeCell ref="B132:B134"/>
    <mergeCell ref="D132:D134"/>
    <mergeCell ref="E132:E134"/>
    <mergeCell ref="B123:B125"/>
    <mergeCell ref="A137:L137"/>
    <mergeCell ref="D123:D125"/>
    <mergeCell ref="E123:E125"/>
    <mergeCell ref="B94:B95"/>
    <mergeCell ref="A94:A95"/>
    <mergeCell ref="G94:G95"/>
    <mergeCell ref="H94:H95"/>
    <mergeCell ref="I94:I95"/>
    <mergeCell ref="J94:J95"/>
    <mergeCell ref="K94:K95"/>
    <mergeCell ref="A99:A102"/>
    <mergeCell ref="A103:L103"/>
    <mergeCell ref="D29:D30"/>
    <mergeCell ref="D35:D36"/>
    <mergeCell ref="A37:L37"/>
    <mergeCell ref="A38:A39"/>
    <mergeCell ref="B38:B39"/>
    <mergeCell ref="A28:L28"/>
    <mergeCell ref="A29:A30"/>
    <mergeCell ref="B29:B30"/>
    <mergeCell ref="E29:E30"/>
    <mergeCell ref="F29:F30"/>
    <mergeCell ref="E35:E36"/>
    <mergeCell ref="F35:F36"/>
    <mergeCell ref="A35:A36"/>
    <mergeCell ref="B35:B36"/>
    <mergeCell ref="E6:E7"/>
    <mergeCell ref="G6:G7"/>
    <mergeCell ref="H6:H7"/>
    <mergeCell ref="A9:L9"/>
    <mergeCell ref="D99:D102"/>
    <mergeCell ref="B99:B102"/>
    <mergeCell ref="O6:O7"/>
    <mergeCell ref="P6:P7"/>
    <mergeCell ref="Q6:Q7"/>
    <mergeCell ref="F99:F102"/>
    <mergeCell ref="A87:L87"/>
    <mergeCell ref="A89:L89"/>
    <mergeCell ref="A93:L93"/>
    <mergeCell ref="E99:E102"/>
    <mergeCell ref="L94:L95"/>
    <mergeCell ref="A69:L69"/>
    <mergeCell ref="A56:L56"/>
    <mergeCell ref="A58:L58"/>
    <mergeCell ref="E61:E62"/>
    <mergeCell ref="A17:L17"/>
    <mergeCell ref="A22:L22"/>
    <mergeCell ref="A31:L31"/>
    <mergeCell ref="A34:L34"/>
    <mergeCell ref="A42:L42"/>
    <mergeCell ref="R6:R7"/>
    <mergeCell ref="I6:I7"/>
    <mergeCell ref="J6:J7"/>
    <mergeCell ref="K6:K7"/>
    <mergeCell ref="L6:L7"/>
    <mergeCell ref="M6:M7"/>
    <mergeCell ref="A98:L98"/>
    <mergeCell ref="A6:D6"/>
    <mergeCell ref="F6:F7"/>
    <mergeCell ref="N6:N7"/>
    <mergeCell ref="A10:A11"/>
    <mergeCell ref="A50:L50"/>
    <mergeCell ref="A52:L52"/>
    <mergeCell ref="D32:D33"/>
    <mergeCell ref="B32:B33"/>
    <mergeCell ref="A32:A33"/>
    <mergeCell ref="D59:D62"/>
    <mergeCell ref="B59:B62"/>
    <mergeCell ref="A59:A62"/>
    <mergeCell ref="A46:L46"/>
    <mergeCell ref="A54:L54"/>
    <mergeCell ref="A80:A82"/>
    <mergeCell ref="F80:F82"/>
    <mergeCell ref="A83:L83"/>
    <mergeCell ref="A135:L135"/>
    <mergeCell ref="F132:F134"/>
    <mergeCell ref="A126:L126"/>
    <mergeCell ref="A104:A110"/>
    <mergeCell ref="B104:B110"/>
    <mergeCell ref="D127:D130"/>
    <mergeCell ref="E127:E130"/>
    <mergeCell ref="B127:B130"/>
    <mergeCell ref="A127:A130"/>
    <mergeCell ref="A131:L131"/>
    <mergeCell ref="F127:F130"/>
    <mergeCell ref="A111:L111"/>
    <mergeCell ref="A113:L113"/>
    <mergeCell ref="F104:F110"/>
    <mergeCell ref="D104:D110"/>
    <mergeCell ref="E104:E110"/>
    <mergeCell ref="F123:F125"/>
    <mergeCell ref="G123:G125"/>
  </mergeCells>
  <printOptions horizontalCentered="1"/>
  <pageMargins left="0.23622047244094491" right="0.23622047244094491" top="0.74803149606299213" bottom="0.74803149606299213" header="0.31496062992125984" footer="0.31496062992125984"/>
  <pageSetup scale="39" fitToHeight="0" orientation="landscape" r:id="rId1"/>
  <ignoredErrors>
    <ignoredError sqref="M111 M135 M120 M118"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Hoja2!$A$2:$A$5</xm:f>
          </x14:formula1>
          <xm:sqref>I123:I125 I99:I102 I21 I29:I30 I41 I45 I49 I64 I72:I73 I90 I132:I134 I127:I130 I104:I110 I138:I141 I112 I136 I114 I116:I117 I119 I121 I8 I10:I11 I13:I14 I16 I18:I19 I23 I27 I25 I32:I33 I35:I36 I38 I43 I47 I57 I53 I55 I59:I62 I66:I68 I70 I75:I76 I78 I80:I82 I84 I86 I92 I97 I88 I51</xm:sqref>
        </x14:dataValidation>
        <x14:dataValidation type="list" allowBlank="1" showInputMessage="1" showErrorMessage="1">
          <x14:formula1>
            <xm:f>Hoja2!$D$2:$D$8</xm:f>
          </x14:formula1>
          <xm:sqref>A8 A99:B99 A18 A10 A21 A13 A29 A35 A41 A45 A64 A88 A90 A72 A92 A104 A127 A138 A132 A112 A136 A114 A116 A119 A121 A123 A16 A23 A25 A27 A32 A51 A38 A43 A47 A49 A53 A55 A57 A59 A66 A70 A75 A78 A80 A84 A86 A97 A94</xm:sqref>
        </x14:dataValidation>
        <x14:dataValidation type="list" allowBlank="1" showInputMessage="1" showErrorMessage="1">
          <x14:formula1>
            <xm:f>Hoja2!$E$2:$E$19</xm:f>
          </x14:formula1>
          <xm:sqref>C21 C8 C99:C102 C10:C11 C18:C19 C13:C14 C29:C30 C35:C36 C41 C45 C64 C88 C72:C73 C92 C104:C110 C138:C141 C127:C130 C59:C62 C132:C134 C112 C136 C114 C97 C119 C121 C123:C125 C16 C23 C25 C27 C32:C33 C51 C38:C39 C43 C47 C49 C53 C55 C57 C94:C95 C90 C66:C68 C70 C116:C117 C78 C80:C82 C84 C86 C75:C76</xm:sqref>
        </x14:dataValidation>
        <x14:dataValidation type="list" allowBlank="1" showInputMessage="1" showErrorMessage="1">
          <x14:formula1>
            <xm:f>Hoja2!$F$2:$F$52</xm:f>
          </x14:formula1>
          <xm:sqref>D8 D90 D64 D45 D123 D35 D29 D18 D16 D13 D10 D21 D41 D51 D75 D72 D99:D102 D104 D138 D127 D108:D110 D132 D112 D136 D114 D116 D119 D121 D23 D25 D27 D32 D38:D39 D43 D47 D49 D53 D55 D57 D59 D66 D70 D78 D80 D84 D86 D92 D97 D88 D94:D95</xm:sqref>
        </x14:dataValidation>
        <x14:dataValidation type="list" allowBlank="1" showInputMessage="1" showErrorMessage="1">
          <x14:formula1>
            <xm:f>Hoja2!$C$2:$C$15</xm:f>
          </x14:formula1>
          <xm:sqref>R37:R38 R8:R10 R12:R13 R15:R18 R69:R72 R74:R75 R77:R80 R20:R35 R63:R67 R40:R61 R83:R142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F1" workbookViewId="0">
      <selection activeCell="F15" sqref="F15"/>
    </sheetView>
  </sheetViews>
  <sheetFormatPr baseColWidth="10" defaultRowHeight="15" x14ac:dyDescent="0.25"/>
  <cols>
    <col min="1" max="1" width="21.28515625" customWidth="1"/>
    <col min="2" max="2" width="21.5703125" customWidth="1"/>
    <col min="3" max="3" width="46.85546875" customWidth="1"/>
    <col min="4" max="4" width="34.85546875" customWidth="1"/>
    <col min="5" max="5" width="35" customWidth="1"/>
    <col min="6" max="6" width="145.7109375" bestFit="1" customWidth="1"/>
    <col min="7" max="7" width="27.42578125" customWidth="1"/>
  </cols>
  <sheetData>
    <row r="1" spans="1:7" s="2" customFormat="1" x14ac:dyDescent="0.25">
      <c r="A1" s="2" t="s">
        <v>45</v>
      </c>
      <c r="B1" s="2" t="s">
        <v>3</v>
      </c>
      <c r="C1" s="2" t="s">
        <v>54</v>
      </c>
      <c r="D1" s="2" t="s">
        <v>35</v>
      </c>
      <c r="E1" s="2" t="s">
        <v>53</v>
      </c>
      <c r="F1" s="2" t="s">
        <v>101</v>
      </c>
      <c r="G1" s="2" t="s">
        <v>71</v>
      </c>
    </row>
    <row r="2" spans="1:7" x14ac:dyDescent="0.25">
      <c r="A2" t="s">
        <v>46</v>
      </c>
      <c r="B2" t="s">
        <v>4</v>
      </c>
      <c r="C2" t="s">
        <v>55</v>
      </c>
      <c r="D2" t="s">
        <v>0</v>
      </c>
      <c r="E2" t="s">
        <v>82</v>
      </c>
      <c r="F2" s="9" t="s">
        <v>103</v>
      </c>
      <c r="G2" t="s">
        <v>388</v>
      </c>
    </row>
    <row r="3" spans="1:7" x14ac:dyDescent="0.25">
      <c r="A3" t="s">
        <v>47</v>
      </c>
      <c r="B3" t="s">
        <v>49</v>
      </c>
      <c r="C3" t="s">
        <v>56</v>
      </c>
      <c r="D3" t="s">
        <v>79</v>
      </c>
      <c r="E3" t="s">
        <v>283</v>
      </c>
      <c r="F3" s="9" t="s">
        <v>104</v>
      </c>
      <c r="G3" t="s">
        <v>385</v>
      </c>
    </row>
    <row r="4" spans="1:7" x14ac:dyDescent="0.25">
      <c r="A4" t="s">
        <v>48</v>
      </c>
      <c r="B4" t="s">
        <v>50</v>
      </c>
      <c r="C4" t="s">
        <v>57</v>
      </c>
      <c r="D4" t="s">
        <v>80</v>
      </c>
      <c r="E4" t="s">
        <v>83</v>
      </c>
      <c r="F4" s="9" t="s">
        <v>107</v>
      </c>
      <c r="G4" t="s">
        <v>386</v>
      </c>
    </row>
    <row r="5" spans="1:7" x14ac:dyDescent="0.25">
      <c r="C5" t="s">
        <v>58</v>
      </c>
      <c r="D5" t="s">
        <v>69</v>
      </c>
      <c r="E5" t="s">
        <v>84</v>
      </c>
      <c r="F5" s="9" t="s">
        <v>108</v>
      </c>
      <c r="G5" t="s">
        <v>387</v>
      </c>
    </row>
    <row r="6" spans="1:7" x14ac:dyDescent="0.25">
      <c r="C6" t="s">
        <v>59</v>
      </c>
      <c r="D6" t="s">
        <v>81</v>
      </c>
      <c r="E6" t="s">
        <v>85</v>
      </c>
      <c r="F6" s="9" t="s">
        <v>193</v>
      </c>
      <c r="G6" t="s">
        <v>391</v>
      </c>
    </row>
    <row r="7" spans="1:7" x14ac:dyDescent="0.25">
      <c r="C7" t="s">
        <v>60</v>
      </c>
      <c r="D7" t="s">
        <v>98</v>
      </c>
      <c r="E7" t="s">
        <v>86</v>
      </c>
      <c r="F7" s="9" t="s">
        <v>110</v>
      </c>
      <c r="G7" t="s">
        <v>390</v>
      </c>
    </row>
    <row r="8" spans="1:7" x14ac:dyDescent="0.25">
      <c r="C8" t="s">
        <v>61</v>
      </c>
      <c r="E8" t="s">
        <v>87</v>
      </c>
      <c r="F8" s="9" t="s">
        <v>194</v>
      </c>
      <c r="G8" t="s">
        <v>389</v>
      </c>
    </row>
    <row r="9" spans="1:7" x14ac:dyDescent="0.25">
      <c r="C9" t="s">
        <v>62</v>
      </c>
      <c r="E9" t="s">
        <v>88</v>
      </c>
      <c r="F9" s="9" t="s">
        <v>112</v>
      </c>
    </row>
    <row r="10" spans="1:7" x14ac:dyDescent="0.25">
      <c r="C10" t="s">
        <v>63</v>
      </c>
      <c r="E10" t="s">
        <v>89</v>
      </c>
      <c r="F10" s="9" t="s">
        <v>113</v>
      </c>
    </row>
    <row r="11" spans="1:7" x14ac:dyDescent="0.25">
      <c r="C11" t="s">
        <v>64</v>
      </c>
      <c r="E11" t="s">
        <v>90</v>
      </c>
      <c r="F11" s="9" t="s">
        <v>195</v>
      </c>
    </row>
    <row r="12" spans="1:7" x14ac:dyDescent="0.25">
      <c r="C12" t="s">
        <v>65</v>
      </c>
      <c r="E12" t="s">
        <v>91</v>
      </c>
      <c r="F12" s="9" t="s">
        <v>105</v>
      </c>
    </row>
    <row r="13" spans="1:7" x14ac:dyDescent="0.25">
      <c r="C13" t="s">
        <v>66</v>
      </c>
      <c r="E13" t="s">
        <v>92</v>
      </c>
      <c r="F13" s="9" t="s">
        <v>115</v>
      </c>
    </row>
    <row r="14" spans="1:7" x14ac:dyDescent="0.25">
      <c r="C14" t="s">
        <v>67</v>
      </c>
      <c r="E14" t="s">
        <v>93</v>
      </c>
      <c r="F14" s="9" t="s">
        <v>116</v>
      </c>
    </row>
    <row r="15" spans="1:7" x14ac:dyDescent="0.25">
      <c r="E15" t="s">
        <v>94</v>
      </c>
      <c r="F15" s="9" t="s">
        <v>117</v>
      </c>
    </row>
    <row r="16" spans="1:7" x14ac:dyDescent="0.25">
      <c r="E16" t="s">
        <v>95</v>
      </c>
      <c r="F16" s="9" t="s">
        <v>118</v>
      </c>
    </row>
    <row r="17" spans="5:6" x14ac:dyDescent="0.25">
      <c r="E17" t="s">
        <v>96</v>
      </c>
      <c r="F17" s="9" t="s">
        <v>119</v>
      </c>
    </row>
    <row r="18" spans="5:6" x14ac:dyDescent="0.25">
      <c r="E18" t="s">
        <v>97</v>
      </c>
      <c r="F18" s="9" t="s">
        <v>191</v>
      </c>
    </row>
    <row r="19" spans="5:6" x14ac:dyDescent="0.25">
      <c r="F19" s="9" t="s">
        <v>121</v>
      </c>
    </row>
    <row r="20" spans="5:6" x14ac:dyDescent="0.25">
      <c r="F20" s="9" t="s">
        <v>192</v>
      </c>
    </row>
    <row r="21" spans="5:6" x14ac:dyDescent="0.25">
      <c r="F21" s="9" t="s">
        <v>123</v>
      </c>
    </row>
    <row r="22" spans="5:6" x14ac:dyDescent="0.25">
      <c r="F22" s="9" t="s">
        <v>124</v>
      </c>
    </row>
    <row r="23" spans="5:6" x14ac:dyDescent="0.25">
      <c r="F23" s="9" t="s">
        <v>125</v>
      </c>
    </row>
    <row r="24" spans="5:6" x14ac:dyDescent="0.25">
      <c r="F24" s="9" t="s">
        <v>196</v>
      </c>
    </row>
    <row r="25" spans="5:6" x14ac:dyDescent="0.25">
      <c r="F25" s="9" t="s">
        <v>106</v>
      </c>
    </row>
    <row r="26" spans="5:6" x14ac:dyDescent="0.25">
      <c r="F26" s="9" t="s">
        <v>126</v>
      </c>
    </row>
    <row r="27" spans="5:6" x14ac:dyDescent="0.25">
      <c r="F27" s="9" t="s">
        <v>190</v>
      </c>
    </row>
    <row r="28" spans="5:6" ht="15" customHeight="1" x14ac:dyDescent="0.25">
      <c r="F28" s="9" t="s">
        <v>185</v>
      </c>
    </row>
    <row r="29" spans="5:6" x14ac:dyDescent="0.25">
      <c r="F29" s="9" t="s">
        <v>129</v>
      </c>
    </row>
    <row r="30" spans="5:6" x14ac:dyDescent="0.25">
      <c r="F30" s="9" t="s">
        <v>197</v>
      </c>
    </row>
    <row r="31" spans="5:6" x14ac:dyDescent="0.25">
      <c r="F31" s="9" t="s">
        <v>130</v>
      </c>
    </row>
    <row r="32" spans="5:6" x14ac:dyDescent="0.25">
      <c r="F32" s="9" t="s">
        <v>189</v>
      </c>
    </row>
    <row r="33" spans="6:6" x14ac:dyDescent="0.25">
      <c r="F33" s="9" t="s">
        <v>188</v>
      </c>
    </row>
    <row r="34" spans="6:6" x14ac:dyDescent="0.25">
      <c r="F34" s="9" t="s">
        <v>131</v>
      </c>
    </row>
    <row r="35" spans="6:6" x14ac:dyDescent="0.25">
      <c r="F35" s="9" t="s">
        <v>132</v>
      </c>
    </row>
    <row r="36" spans="6:6" x14ac:dyDescent="0.25">
      <c r="F36" s="9" t="s">
        <v>133</v>
      </c>
    </row>
    <row r="37" spans="6:6" x14ac:dyDescent="0.25">
      <c r="F37" s="9" t="s">
        <v>134</v>
      </c>
    </row>
    <row r="38" spans="6:6" x14ac:dyDescent="0.25">
      <c r="F38" s="9" t="s">
        <v>135</v>
      </c>
    </row>
    <row r="39" spans="6:6" x14ac:dyDescent="0.25">
      <c r="F39" s="9" t="s">
        <v>136</v>
      </c>
    </row>
    <row r="40" spans="6:6" x14ac:dyDescent="0.25">
      <c r="F40" s="9" t="s">
        <v>137</v>
      </c>
    </row>
    <row r="41" spans="6:6" x14ac:dyDescent="0.25">
      <c r="F41" s="9" t="s">
        <v>138</v>
      </c>
    </row>
    <row r="42" spans="6:6" x14ac:dyDescent="0.25">
      <c r="F42" s="9" t="s">
        <v>139</v>
      </c>
    </row>
    <row r="43" spans="6:6" x14ac:dyDescent="0.25">
      <c r="F43" s="9" t="s">
        <v>140</v>
      </c>
    </row>
    <row r="44" spans="6:6" x14ac:dyDescent="0.25">
      <c r="F44" s="9" t="s">
        <v>141</v>
      </c>
    </row>
    <row r="45" spans="6:6" x14ac:dyDescent="0.25">
      <c r="F45" s="9" t="s">
        <v>142</v>
      </c>
    </row>
    <row r="46" spans="6:6" x14ac:dyDescent="0.25">
      <c r="F46" s="9" t="s">
        <v>143</v>
      </c>
    </row>
    <row r="47" spans="6:6" x14ac:dyDescent="0.25">
      <c r="F47" s="9" t="s">
        <v>144</v>
      </c>
    </row>
    <row r="48" spans="6:6" x14ac:dyDescent="0.25">
      <c r="F48" s="9" t="s">
        <v>145</v>
      </c>
    </row>
    <row r="49" spans="6:6" x14ac:dyDescent="0.25">
      <c r="F49" s="9" t="s">
        <v>146</v>
      </c>
    </row>
    <row r="50" spans="6:6" x14ac:dyDescent="0.25">
      <c r="F50" s="9" t="s">
        <v>147</v>
      </c>
    </row>
    <row r="51" spans="6:6" x14ac:dyDescent="0.25">
      <c r="F51" s="9" t="s">
        <v>148</v>
      </c>
    </row>
    <row r="52" spans="6:6" x14ac:dyDescent="0.25">
      <c r="F52" s="9" t="s">
        <v>215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topLeftCell="A2" workbookViewId="0">
      <selection activeCell="M4" sqref="M4"/>
    </sheetView>
  </sheetViews>
  <sheetFormatPr baseColWidth="10" defaultRowHeight="15" x14ac:dyDescent="0.25"/>
  <cols>
    <col min="7" max="7" width="46.7109375" customWidth="1"/>
  </cols>
  <sheetData>
    <row r="2" spans="1:9" x14ac:dyDescent="0.25">
      <c r="A2" t="s">
        <v>30</v>
      </c>
      <c r="C2" t="s">
        <v>30</v>
      </c>
      <c r="I2" s="3" t="s">
        <v>31</v>
      </c>
    </row>
    <row r="3" spans="1:9" ht="57" x14ac:dyDescent="0.25">
      <c r="A3" t="s">
        <v>5</v>
      </c>
      <c r="C3" t="s">
        <v>10</v>
      </c>
      <c r="F3" t="s">
        <v>9</v>
      </c>
      <c r="G3" s="1" t="s">
        <v>11</v>
      </c>
      <c r="I3" t="s">
        <v>28</v>
      </c>
    </row>
    <row r="4" spans="1:9" ht="71.25" x14ac:dyDescent="0.25">
      <c r="A4" t="s">
        <v>2</v>
      </c>
      <c r="C4" t="s">
        <v>12</v>
      </c>
      <c r="F4" t="s">
        <v>7</v>
      </c>
      <c r="G4" s="1" t="s">
        <v>13</v>
      </c>
      <c r="I4" t="s">
        <v>29</v>
      </c>
    </row>
    <row r="5" spans="1:9" ht="42.75" x14ac:dyDescent="0.25">
      <c r="A5" t="s">
        <v>1</v>
      </c>
      <c r="C5" t="s">
        <v>6</v>
      </c>
      <c r="F5" t="s">
        <v>8</v>
      </c>
      <c r="G5" s="1" t="s">
        <v>14</v>
      </c>
      <c r="I5" s="2" t="s">
        <v>32</v>
      </c>
    </row>
    <row r="6" spans="1:9" ht="71.25" x14ac:dyDescent="0.25">
      <c r="C6" t="s">
        <v>15</v>
      </c>
      <c r="F6" t="s">
        <v>16</v>
      </c>
      <c r="G6" s="1" t="s">
        <v>17</v>
      </c>
      <c r="I6" t="s">
        <v>10</v>
      </c>
    </row>
    <row r="7" spans="1:9" ht="57" x14ac:dyDescent="0.25">
      <c r="C7" t="s">
        <v>18</v>
      </c>
      <c r="G7" s="1" t="s">
        <v>19</v>
      </c>
      <c r="I7" t="s">
        <v>12</v>
      </c>
    </row>
    <row r="8" spans="1:9" ht="57" x14ac:dyDescent="0.25">
      <c r="C8" t="s">
        <v>20</v>
      </c>
      <c r="G8" s="1" t="s">
        <v>21</v>
      </c>
      <c r="I8" t="s">
        <v>6</v>
      </c>
    </row>
    <row r="9" spans="1:9" ht="57" x14ac:dyDescent="0.25">
      <c r="C9" t="s">
        <v>22</v>
      </c>
      <c r="G9" s="1" t="s">
        <v>21</v>
      </c>
      <c r="I9" t="s">
        <v>15</v>
      </c>
    </row>
    <row r="10" spans="1:9" ht="71.25" x14ac:dyDescent="0.25">
      <c r="C10" t="s">
        <v>23</v>
      </c>
      <c r="G10" s="1" t="s">
        <v>24</v>
      </c>
      <c r="I10" t="s">
        <v>18</v>
      </c>
    </row>
    <row r="11" spans="1:9" ht="57" x14ac:dyDescent="0.25">
      <c r="C11" t="s">
        <v>25</v>
      </c>
      <c r="G11" s="1" t="s">
        <v>26</v>
      </c>
      <c r="I11" s="2" t="s">
        <v>33</v>
      </c>
    </row>
    <row r="12" spans="1:9" x14ac:dyDescent="0.25">
      <c r="C12" t="s">
        <v>27</v>
      </c>
      <c r="G12" s="1"/>
      <c r="I12" t="s">
        <v>20</v>
      </c>
    </row>
    <row r="13" spans="1:9" x14ac:dyDescent="0.25">
      <c r="C13" t="s">
        <v>28</v>
      </c>
      <c r="G13" s="1"/>
      <c r="I13" t="s">
        <v>22</v>
      </c>
    </row>
    <row r="14" spans="1:9" x14ac:dyDescent="0.25">
      <c r="C14" t="s">
        <v>29</v>
      </c>
      <c r="I14" t="s">
        <v>23</v>
      </c>
    </row>
    <row r="15" spans="1:9" x14ac:dyDescent="0.25">
      <c r="G15" s="1"/>
      <c r="I15" t="s">
        <v>25</v>
      </c>
    </row>
    <row r="16" spans="1:9" x14ac:dyDescent="0.25">
      <c r="G16" s="1"/>
      <c r="I16"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Acción</Clasificaci_x00f3_n>
    <A_x00f1_o xmlns="2ac4809e-aa0f-4cd6-a67d-68ea9d62b2e3">2019</A_x00f1_o>
  </documentManagement>
</p:properties>
</file>

<file path=customXml/itemProps1.xml><?xml version="1.0" encoding="utf-8"?>
<ds:datastoreItem xmlns:ds="http://schemas.openxmlformats.org/officeDocument/2006/customXml" ds:itemID="{F9BD926E-95DF-4364-9E61-E96B140AA539}"/>
</file>

<file path=customXml/itemProps2.xml><?xml version="1.0" encoding="utf-8"?>
<ds:datastoreItem xmlns:ds="http://schemas.openxmlformats.org/officeDocument/2006/customXml" ds:itemID="{34DF9141-F919-4B9C-8096-5217F8C5082A}"/>
</file>

<file path=customXml/itemProps3.xml><?xml version="1.0" encoding="utf-8"?>
<ds:datastoreItem xmlns:ds="http://schemas.openxmlformats.org/officeDocument/2006/customXml" ds:itemID="{006E9E7C-DB43-433B-B076-57052BC8CEF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Accion </vt:lpstr>
      <vt:lpstr>Hoja2</vt:lpstr>
      <vt:lpstr>Hoja4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IUdigital-1</dc:creator>
  <cp:lastModifiedBy>temporal</cp:lastModifiedBy>
  <cp:lastPrinted>2019-07-23T14:02:27Z</cp:lastPrinted>
  <dcterms:created xsi:type="dcterms:W3CDTF">2019-01-08T16:24:26Z</dcterms:created>
  <dcterms:modified xsi:type="dcterms:W3CDTF">2019-08-27T17:10:46Z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